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1805" activeTab="1"/>
  </bookViews>
  <sheets>
    <sheet name="汇总表" sheetId="3" r:id="rId1"/>
    <sheet name="项目库明细表" sheetId="4" r:id="rId2"/>
    <sheet name="勿删除（项目类型）" sheetId="2" state="hidden" r:id="rId3"/>
  </sheets>
  <definedNames>
    <definedName name="_xlnm._FilterDatabase" localSheetId="1" hidden="1">项目库明细表!$5:$546</definedName>
    <definedName name="_xlnm.Print_Area" localSheetId="1">项目库明细表!$A$1:$AJ$546</definedName>
    <definedName name="_xlnm.Print_Titles" localSheetId="0">汇总表!$3:$4</definedName>
    <definedName name="_xlnm.Print_Titles" localSheetId="1">项目库明细表!$3:$5</definedName>
    <definedName name="产业项目">#REF!</definedName>
    <definedName name="村公共服务">#REF!</definedName>
    <definedName name="村基础设施">#REF!</definedName>
    <definedName name="公益岗位">#REF!</definedName>
    <definedName name="健康扶贫">#REF!</definedName>
    <definedName name="教育扶贫">#REF!</definedName>
    <definedName name="金融扶贫">#REF!</definedName>
    <definedName name="就业扶贫">#REF!</definedName>
    <definedName name="生活条件改善">#REF!</definedName>
    <definedName name="危房改造">#REF!</definedName>
    <definedName name="项目管理费">#REF!</definedName>
    <definedName name="项目类型">#REF!</definedName>
    <definedName name="易地扶贫搬迁">#REF!</definedName>
    <definedName name="综合保障性扶贫">#REF!</definedName>
    <definedName name="_xlnm._FilterDatabase" localSheetId="0" hidden="1">汇总表!$A$4:$H$37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<sst xmlns="http://schemas.openxmlformats.org/spreadsheetml/2006/main" count="11304" uniqueCount="3522">
  <si>
    <t>附件1</t>
  </si>
  <si>
    <t>南郑区2024年巩固拓展脱贫攻坚成果和乡村振兴项目库
汇总表</t>
  </si>
  <si>
    <t>序号</t>
  </si>
  <si>
    <t>项目类型</t>
  </si>
  <si>
    <t>项目个数（个）</t>
  </si>
  <si>
    <t>项目预算总投资（万元）</t>
  </si>
  <si>
    <t>合计</t>
  </si>
  <si>
    <t>1.财政衔接资金</t>
  </si>
  <si>
    <t>2.其他涉农整合资金</t>
  </si>
  <si>
    <t>3.其他财政资金</t>
  </si>
  <si>
    <t>4.群众自筹等其他资金</t>
  </si>
  <si>
    <t>总计</t>
  </si>
  <si>
    <t>一、产业发展</t>
  </si>
  <si>
    <t>1.生产项目</t>
  </si>
  <si>
    <t>2.加工流通项目</t>
  </si>
  <si>
    <t>3.配套设施项目</t>
  </si>
  <si>
    <t>4.产业服务支撑项目</t>
  </si>
  <si>
    <t>5.金融保险配套项目</t>
  </si>
  <si>
    <t>6.高质量庭院经济</t>
  </si>
  <si>
    <t>二、就业项目</t>
  </si>
  <si>
    <t>1.务工补助</t>
  </si>
  <si>
    <t>2.就业</t>
  </si>
  <si>
    <t>3.创业</t>
  </si>
  <si>
    <t>4.乡村工匠</t>
  </si>
  <si>
    <t>5.公益性岗位</t>
  </si>
  <si>
    <t>三、乡村建设行动</t>
  </si>
  <si>
    <t>1.农村基础设施（含产业配套基础设施）</t>
  </si>
  <si>
    <t>2.人居环境整治</t>
  </si>
  <si>
    <t>3.农村公共服务</t>
  </si>
  <si>
    <t>4.村庄规划编制（含修编）</t>
  </si>
  <si>
    <t>四、易地搬迁后扶</t>
  </si>
  <si>
    <t>易地搬迁后扶</t>
  </si>
  <si>
    <t>五、巩固三保障成果</t>
  </si>
  <si>
    <t>1.住房</t>
  </si>
  <si>
    <t>2.教育</t>
  </si>
  <si>
    <t>3.健康</t>
  </si>
  <si>
    <t>4.综合保障</t>
  </si>
  <si>
    <t>六、乡村治理和农村精神文明建设</t>
  </si>
  <si>
    <t>1.乡村治理</t>
  </si>
  <si>
    <t>2.农村精神文明建设</t>
  </si>
  <si>
    <t>七、项目管理费</t>
  </si>
  <si>
    <t>项目管理费</t>
  </si>
  <si>
    <t>八、其他</t>
  </si>
  <si>
    <t>其他</t>
  </si>
  <si>
    <t>附件2</t>
  </si>
  <si>
    <t>项目录入单位</t>
  </si>
  <si>
    <t>汉中市南郑区2024年巩固拓展脱贫攻坚成果和乡村振兴项目库明细表</t>
  </si>
  <si>
    <t>项目名称</t>
  </si>
  <si>
    <t>建设内容</t>
  </si>
  <si>
    <t>建设性质(新建、扩建、改建)</t>
  </si>
  <si>
    <t>实施地点（镇/村）</t>
  </si>
  <si>
    <t>绩效目标</t>
  </si>
  <si>
    <t>群众参与和利益联结机制（土地流转、带动生产、帮助产销对接、资产入股、收益分红等）</t>
  </si>
  <si>
    <t>绩效目标申报</t>
  </si>
  <si>
    <t>主管部门</t>
  </si>
  <si>
    <t>项目设施单位</t>
  </si>
  <si>
    <t>项目负责人</t>
  </si>
  <si>
    <t>联系电话</t>
  </si>
  <si>
    <t>项目建设期限</t>
  </si>
  <si>
    <t>资金规模和筹资方式</t>
  </si>
  <si>
    <t>受益对象（人）</t>
  </si>
  <si>
    <t>是否以工代赈方式实施项目</t>
  </si>
  <si>
    <t>是否到户项目</t>
  </si>
  <si>
    <t>是否脱贫村项目</t>
  </si>
  <si>
    <t>是否资产收益</t>
  </si>
  <si>
    <t>是否增加村集体经济收入</t>
  </si>
  <si>
    <t>年度总目标</t>
  </si>
  <si>
    <t>产出指标</t>
  </si>
  <si>
    <t>效益指标</t>
  </si>
  <si>
    <t>满意度</t>
  </si>
  <si>
    <t>合计（万元）</t>
  </si>
  <si>
    <t>其中：1.财政资金</t>
  </si>
  <si>
    <t>2.群众自筹等其他资金</t>
  </si>
  <si>
    <t>受益总人口数</t>
  </si>
  <si>
    <t>其中脱贫人口和监测对象人数</t>
  </si>
  <si>
    <t>是否资产收益扶贫</t>
  </si>
  <si>
    <t>资产收益分配方案（简述）</t>
  </si>
  <si>
    <t>村集体经济收入分配方案（简述）</t>
  </si>
  <si>
    <t>数量指标</t>
  </si>
  <si>
    <t>质量指标</t>
  </si>
  <si>
    <t>时效指标</t>
  </si>
  <si>
    <t>成本指标</t>
  </si>
  <si>
    <t>经济效益</t>
  </si>
  <si>
    <t>社会效益</t>
  </si>
  <si>
    <t>可持续效益</t>
  </si>
  <si>
    <t>财政衔接资金</t>
  </si>
  <si>
    <t>其他涉农整合资金</t>
  </si>
  <si>
    <t>其他财政资金</t>
  </si>
  <si>
    <t>总 计</t>
  </si>
  <si>
    <t>①种植业基地</t>
  </si>
  <si>
    <t>汉中市黎坪实验林场2024年省级财政衔接资金青藤种植培育项目</t>
  </si>
  <si>
    <t>主要利用林场苗圃扦插培育青藤幼苗5亩，在林场辖区7、8、9林班林下种植800亩青藤。对栽植区林地进行割灌、清理、整地、定植、管护等施工作业。作业区总面积810亩，可作业面积800亩，涉及3林班，共区划13个作业小班。</t>
  </si>
  <si>
    <t>新建</t>
  </si>
  <si>
    <t>汉中市黎坪实验林场7、8、9林班</t>
  </si>
  <si>
    <t>通过青藤培育种植项目实施，提高森林生态系统的生产效能和生态功能，以满足社会经济发展过程中对森林产品及其环境服务功能的需求，保障和促进经济、社会、环境持续协调发展。提高森林质量和林地生产力，促进林业发展方式转变，促进林区职工就业和农村脱贫，提高林业职工和农民收入，解决林业职工和群众的实际困难。。</t>
  </si>
  <si>
    <t>带动生产</t>
  </si>
  <si>
    <t>2024年3-4月完成扦插育苗，5-9月进行苗圃组间管理，10月进行植苗；2024年12月开展竣工验收。</t>
  </si>
  <si>
    <t>青藤幼苗培育5亩，青藤人工种植800亩</t>
  </si>
  <si>
    <t>项目完成率100%</t>
  </si>
  <si>
    <t>年度任务完成率100%</t>
  </si>
  <si>
    <t>青藤幼苗培育,≤10，青藤人工种植≤0.1325</t>
  </si>
  <si>
    <t>降低生产成本，促进农业增产增收，促进林业经济发展。</t>
  </si>
  <si>
    <t>有效吸纳周边村镇剩余劳动力，提供就业机会，增加经济收入</t>
  </si>
  <si>
    <t>促进林业发展方式转变，促进林区职工就业和农村就业增收。</t>
  </si>
  <si>
    <t>1.森林资源管护相关政策宣传率95%2.林区群众森林管护满意率95%</t>
  </si>
  <si>
    <t>区林业局</t>
  </si>
  <si>
    <t>汉中市黎坪实验林场</t>
  </si>
  <si>
    <t>贺文静</t>
  </si>
  <si>
    <t>2024年</t>
  </si>
  <si>
    <t>否</t>
  </si>
  <si>
    <t>林业局</t>
  </si>
  <si>
    <t>优良乡土树种苗木培育基地及南岔河中心管护站维修改造建设</t>
  </si>
  <si>
    <t>建设110亩优良乡土树种苗木培育基地；维修改造建设南岔河中心管护站590平方米用房以及附属设施。</t>
  </si>
  <si>
    <t>新建和改建</t>
  </si>
  <si>
    <t>小南海镇回军坝村及碑坝镇南岔河村</t>
  </si>
  <si>
    <t>完成建设110亩优良乡土树种苗木培育基地和590平方米南岔河中心管护站用房及附属设施改造。通过项目的实施，保障林场造林、绿化苗木需求，改善护站基础设施建设，保护区域生态资源和安全，带动当地农户通过劳务增加收入，助推林场提升和带动乡村振兴发展。</t>
  </si>
  <si>
    <t>劳务创收</t>
  </si>
  <si>
    <t>建成苗木培育基地110亩；培育种苗株数104720株；维修改造管护站面积590平方米。</t>
  </si>
  <si>
    <t xml:space="preserve">苗木成活率≥95%；维修改造管护站质量合格率100%。 </t>
  </si>
  <si>
    <t>项目当年开工率100%；项目2024年当年完工。</t>
  </si>
  <si>
    <t>苗木基地实施成本≤208.004万元；维修改造管护站每平方米成本≤2000元。</t>
  </si>
  <si>
    <t>苗木基地带动农户劳务增收人数≥40人；苗木基地带动农户劳务增收金额≥苗木基地项目投资的30%。</t>
  </si>
  <si>
    <t>有效带动农户产业发展；稳定林场职工队伍，提升对外形象。</t>
  </si>
  <si>
    <t>持续提升区域生态发展。</t>
  </si>
  <si>
    <t>林场职工及农户满意度</t>
  </si>
  <si>
    <t>汉中市南郑区国有碑坝林场</t>
  </si>
  <si>
    <t>杨亮</t>
  </si>
  <si>
    <t>0916-5493005</t>
  </si>
  <si>
    <t>欠发达国有林场项目，主要解决林场自身造林、绿化苗木需求，改造林场管护站基础设施建设。农户通过项目实施参与劳务创收。</t>
  </si>
  <si>
    <t>2024年南郑区脱贫户及监测对象产业发展奖补项目</t>
  </si>
  <si>
    <t>对全区6849户2023年种植茶园低改提质增效955.36亩、中药材2034.8275亩、蔬菜633.48亩、制种油菜3681.22亩、大豆种植1635.76亩、魔芋143.78亩、食用菌7000袋43架、果园提质增效49.7亩、牛2108头、二元母猪35头、猪3482头、羊584头、禽类60611只、养蜂3308箱、餐饮业4个、个体工商户14个、电商1个、小型农副产品加工业1个、农家乐1个的脱贫户和监测对象进行产业奖补。</t>
  </si>
  <si>
    <t>全区</t>
  </si>
  <si>
    <t>按照《汉中市南郑区人民政府关于印发汉中市南郑区财政衔接资金支持产业发展奖补办法（试行）的通知》（南政发〔2022〕17 号）规定，对脱贫户、监测对象当年新发展的种植业、养殖业、林下经济、农副产品加工、个体工商业（电商）、休闲农业（农家乐）等产业予以奖补，且在过渡期内（2021－2025年），脱贫户每户奖补资金累计不得超过5000元，监测对象每户奖补资金累计不得超过10000元。对全区有劳动能力的6633户脱贫户及监测对象发展特色优势产业进行奖补，提升产业发展意愿，通过生产劳动增加增加脱贫户和三类人群收入，预计户均增收1000以上。</t>
  </si>
  <si>
    <t>区乡村振兴局</t>
  </si>
  <si>
    <t>2024年1-12</t>
  </si>
  <si>
    <t>是</t>
  </si>
  <si>
    <t>2024年福成镇田家营村中药材大棚育苗基地项目</t>
  </si>
  <si>
    <t>建设6个大棚中药材育苗基地，占地面积约4000平方米。</t>
  </si>
  <si>
    <t>福成镇田家营村</t>
  </si>
  <si>
    <t>基地建成后，村集体经济组织每年租赁收益不低于8500元。同时带动群众发展中药材增收户数不少于30户，户均增收不少于2000元。</t>
  </si>
  <si>
    <t>土地流转，带动生产</t>
  </si>
  <si>
    <t>大鹏建设面积≥4000㎡</t>
  </si>
  <si>
    <t>工程质量达到合格标准。</t>
  </si>
  <si>
    <t>2024年10月底前完成建设任务</t>
  </si>
  <si>
    <t>每亩大鹏造价低于等于3万元。</t>
  </si>
  <si>
    <t>带动群众就业务工或发展中药材生产增收人数不少于10人</t>
  </si>
  <si>
    <t>10年</t>
  </si>
  <si>
    <t>区农业农村局</t>
  </si>
  <si>
    <t>田家营村股份经济合作社</t>
  </si>
  <si>
    <t>田于波</t>
  </si>
  <si>
    <t>村集体经济组织每年租赁收益不低于8500元。</t>
  </si>
  <si>
    <t>该项目收益分红按照村股份经济合作社章程规定，其中30%归村集体所有，用于发展壮大村集体经济及公益事业支出，70%经召开合作社成员代表大会讨论制定分配方案面向集体经济组织成员分红，重点向低收入群体倾斜。</t>
  </si>
  <si>
    <t>重点帮扶村</t>
  </si>
  <si>
    <t>福成镇</t>
  </si>
  <si>
    <t>2024年汉山街道办事处汉山村股份经济合作社蔬菜大棚项目</t>
  </si>
  <si>
    <t>新建果园沿线空余土地蔬菜大棚40亩</t>
  </si>
  <si>
    <t>汉山街道办汉山村</t>
  </si>
  <si>
    <t>项目扶持资金形成的资产产权归村集体经济组织所有，村股份经济合作社采取集体承建，农户经营的方式，保证25户农户增收1000元，村集体年收入不低于2万元。</t>
  </si>
  <si>
    <t>村股份经济合作社采取集体承建，农户经营的方式，保证25户农户增收1000元，村集体年收入不低于2万元。</t>
  </si>
  <si>
    <t>新建果园沿线空余土地蔬菜大棚30亩</t>
  </si>
  <si>
    <t>工程验收合格率100%</t>
  </si>
  <si>
    <t>工程按期完工率100%</t>
  </si>
  <si>
    <t>≤340万元</t>
  </si>
  <si>
    <t>25户农户增收1000元，村集体年收入不低于2万元。</t>
  </si>
  <si>
    <t>增加农户收入和集体收入</t>
  </si>
  <si>
    <t>≥5年</t>
  </si>
  <si>
    <t>≧95%</t>
  </si>
  <si>
    <t>汉山街道办事处</t>
  </si>
  <si>
    <t>陈思科</t>
  </si>
  <si>
    <t>5512288</t>
  </si>
  <si>
    <t>项目受益农户127户378人</t>
  </si>
  <si>
    <t>带动已脱贫户30户87人</t>
  </si>
  <si>
    <t>汉山街道办</t>
  </si>
  <si>
    <t>2024年南郑区汉山街道办事处汉山村智能阳光温室大棚项目</t>
  </si>
  <si>
    <t>在汉山村红海绿洲园区新建智能阳光温室大棚4亩</t>
  </si>
  <si>
    <t>项目扶持资金形成的资产产权归村集体经济组织所有，其中年收益分红不低于5%，以村集体经济组织和全体成员为主，项目收益农户35户110人，其中三类人群2户5人，人均增收500元。</t>
  </si>
  <si>
    <t>项目收益农户35户110人，其中三类人群2户5人，人均增收500元。</t>
  </si>
  <si>
    <t>≤264万元</t>
  </si>
  <si>
    <t>2024年南郑区汉山街道办汉山村林下猕猴桃示范园环境提升项目</t>
  </si>
  <si>
    <t>汉山村林下猕猴桃示范园道路修补410米，宽4.5米，新建步道600米，宽1.5米，主干道两边治理三堆六乱5处，拆除残垣断壁2处，清理沟渠1公里，清理垃圾500吨。治理护坎一处。新建公厕一座。</t>
  </si>
  <si>
    <t>通过该项目的实施，可补齐我村人居环境整治短板。改善全村25户60人（其中10户21人脱贫户）的生活环境，提高人民生活质量。</t>
  </si>
  <si>
    <t>改善农村人居生活条件</t>
  </si>
  <si>
    <t>汉山村林下猕猴桃示范园道路修补410米，宽4.5米，新建步道600米，宽1.5米，主干道两边治理三堆六乱5处，拆除残垣断壁2处，清理沟渠1公里，清理垃圾500吨。治理护坎一处。</t>
  </si>
  <si>
    <t>完善基础设施，美化村庄环境</t>
  </si>
  <si>
    <t>按时完成</t>
  </si>
  <si>
    <t>≤85万元</t>
  </si>
  <si>
    <t>增加特色产业产值</t>
  </si>
  <si>
    <t>长期</t>
  </si>
  <si>
    <t>540户1852人</t>
  </si>
  <si>
    <t>脱贫户51户162人、监测对象3户11人</t>
  </si>
  <si>
    <t>项目建成后委托委托经营主体进行管理，每年向村集体交回投资额6%，用于村集体向群众分红，通过为群众提供冷藏保鲜服务，收取相应的冷藏服务费，将收取服务费的10%直接返给农户，30%用于维护设备和运营</t>
  </si>
  <si>
    <t>经营主体向村集体缴纳6%分红，集体经济合作社按合作社章程进行分红</t>
  </si>
  <si>
    <t>2024年南郑区汉山街道办事处汉山村大樱桃园二期提质增效项目</t>
  </si>
  <si>
    <t>在汉山村八组大樱桃基地二项项目区，新建大樱桃避雨大棚35亩，100吨冷库一座</t>
  </si>
  <si>
    <t>大樱桃避雨大棚35亩，100吨冷库一座</t>
  </si>
  <si>
    <t>大樱桃避雨大棚≥35亩，100吨冷库一座</t>
  </si>
  <si>
    <t>≤98万元</t>
  </si>
  <si>
    <t>35户110万</t>
  </si>
  <si>
    <t>35户110人，2户5人</t>
  </si>
  <si>
    <t>2024年红庙镇罗帐岭村中药加工厂建设项目</t>
  </si>
  <si>
    <t>建设中药材加工厂500㎡，配套清洗、切片、烘焙设施</t>
  </si>
  <si>
    <t>红庙镇罗帐岭村</t>
  </si>
  <si>
    <t>带动820户2685人增收致富</t>
  </si>
  <si>
    <t>收益分红</t>
  </si>
  <si>
    <t>壮大村集体收入</t>
  </si>
  <si>
    <t>≧90%</t>
  </si>
  <si>
    <t>项目开工率100%</t>
  </si>
  <si>
    <t>项目资金100万元</t>
  </si>
  <si>
    <t>项目年保底分红6万元/年</t>
  </si>
  <si>
    <t>受益口62人</t>
  </si>
  <si>
    <t>罗帐岭村委会</t>
  </si>
  <si>
    <t>张平</t>
  </si>
  <si>
    <t>带动820户2685人</t>
  </si>
  <si>
    <t>86户219人</t>
  </si>
  <si>
    <t>保底分红6%</t>
  </si>
  <si>
    <t>按6%给村集体进行分红</t>
  </si>
  <si>
    <t>红庙镇</t>
  </si>
  <si>
    <t>②养殖业基地</t>
  </si>
  <si>
    <t>2024年碑坝镇广家店村肉牛养殖场建设项目</t>
  </si>
  <si>
    <t>在广家店村李家河组、麻地坪组建设400平方米肉牛养殖场2座，及其配套设施等</t>
  </si>
  <si>
    <t>碑坝镇广家店村</t>
  </si>
  <si>
    <t>建设2座400平方米肉牛养殖场，通过劳动务工、收购农副产品、厂房租赁等方式带动198户629人增收</t>
  </si>
  <si>
    <t>带动生产、帮助产销对接、收益分红</t>
  </si>
  <si>
    <t>建设2座400平方米肉牛养殖场</t>
  </si>
  <si>
    <t>质量合格率≧95%</t>
  </si>
  <si>
    <t>项目建设期1年</t>
  </si>
  <si>
    <t>建设肉牛养殖场≦60万元/座</t>
  </si>
  <si>
    <t>项目形成年收益≧4万元</t>
  </si>
  <si>
    <t>益农联农机制≧30户</t>
  </si>
  <si>
    <t>项目使用期≧10年</t>
  </si>
  <si>
    <t>群众满意度≧100%</t>
  </si>
  <si>
    <t>碑坝镇</t>
  </si>
  <si>
    <t>张磊</t>
  </si>
  <si>
    <t>村集体经济收入由合作社为脱贫户及三类人群分红</t>
  </si>
  <si>
    <t>2024年福成镇田家营村黄羊养殖项目</t>
  </si>
  <si>
    <t>村股份经济合作社与南郑区福成镇文涛农业发展有限公司采取村企合作方式建立黄羊养殖基地，养殖黄羊200只。企业以福成镇程家坝村长源农家乐房产作为资金使用担保抵押，确保资金安全。企业每年按照财政投入资金的5%向村股份经济合作社分红4万元，促进群众增收并发展壮大村集体经济。</t>
  </si>
  <si>
    <t>企业每年按照财政投入资金的5%面向村股份经济合作社分红4万元，促进群众增收并发展壮大村集体经济。合作协议终止时，企业将村集体经济组织投入的资金全部归还村集体经济组织账户，并以房产作为抵押确保资金安全。</t>
  </si>
  <si>
    <t>收益分红、带动生产</t>
  </si>
  <si>
    <t>企业每年向村集体经济组织收益分红≥4万元，同时带动不少于4户群众发展黄羊养殖年户增收超过5000元</t>
  </si>
  <si>
    <t>黄羊养殖≥200只</t>
  </si>
  <si>
    <t>养殖规模达到计划标准，并经验收合格</t>
  </si>
  <si>
    <t>2024年11月底前完成。</t>
  </si>
  <si>
    <t>养殖1只黄羊（含圈舍建设及养只采购）财政投入小于等于4000元</t>
  </si>
  <si>
    <t>企业年度收益超过30万元，村集体每年收益不低于4万元，带动群众养羊户数不低于4户，户均年收益不低于5000元。</t>
  </si>
  <si>
    <t>对于发展壮大村集体经济，建立群众长期稳定增收机制具有十分重要意义，同时可带动群众发展养羊增收。</t>
  </si>
  <si>
    <t>企业每年按照财政投入资金的5%面向村股份经济合作社分红4万元，合作协议终止时，企业将村集体经济组织投入的资金全部归还村集体经济组织账户，并以房产作为抵押确保资金安全。</t>
  </si>
  <si>
    <t>2024年红庙镇西沟村黄羊养殖基地建设</t>
  </si>
  <si>
    <t>新建黄羊养殖基地2200平方米，养殖黄羊500只</t>
  </si>
  <si>
    <t>红庙镇西沟村</t>
  </si>
  <si>
    <t>带动周边群众及脱贫户务工增收务工增收</t>
  </si>
  <si>
    <t>年产值300只</t>
  </si>
  <si>
    <t>80万</t>
  </si>
  <si>
    <t>年度开工率≧100%年度完工率≧90%</t>
  </si>
  <si>
    <t>≧100%</t>
  </si>
  <si>
    <t>≧30万</t>
  </si>
  <si>
    <t>带动34户72人</t>
  </si>
  <si>
    <t>西沟村</t>
  </si>
  <si>
    <t>汪红艳</t>
  </si>
  <si>
    <t xml:space="preserve">否 </t>
  </si>
  <si>
    <t xml:space="preserve">是 </t>
  </si>
  <si>
    <t>通过保底分红方式按6%比例向村集体分红</t>
  </si>
  <si>
    <t>③水产养殖业发展</t>
  </si>
  <si>
    <t>④林草基地建设</t>
  </si>
  <si>
    <t>⑤休闲农业与乡村旅游</t>
  </si>
  <si>
    <t>⑥光伏电站建设</t>
  </si>
  <si>
    <t>①农产品仓储保鲜冷链基础设施建设</t>
  </si>
  <si>
    <t>2024年法镇沙坝村农产品冷藏保鲜库建设项目</t>
  </si>
  <si>
    <t>新建1000立方米200吨级保鲜冷藏库一座。</t>
  </si>
  <si>
    <t>法镇沙坝村</t>
  </si>
  <si>
    <t>该项目建成后，对特色农产品保鲜贮藏，实行错峰销售，解决农产品滞销问题</t>
  </si>
  <si>
    <t>带动生产、帮助产销对接</t>
  </si>
  <si>
    <t xml:space="preserve"> 年贮藏特色农产品200吨，增收销售收入180万元。</t>
  </si>
  <si>
    <t>验收合格率≥98%</t>
  </si>
  <si>
    <t>项目完工率≥98%</t>
  </si>
  <si>
    <t>36万元</t>
  </si>
  <si>
    <t>收益65人</t>
  </si>
  <si>
    <t>≥10年</t>
  </si>
  <si>
    <t>刘照才</t>
  </si>
  <si>
    <t>资产权属归村集体经济组织所有，每年按扶持资金不低于6%收益分红。</t>
  </si>
  <si>
    <t>法镇</t>
  </si>
  <si>
    <t>2024年福成镇程家坝村联村共建加工仓储物流中心项目</t>
  </si>
  <si>
    <t>与马元村、田家营村联村共建加工仓储物流中心用房1200平方米，配套水电等设施建设，企业每年按照财政投资额的5%实行保底分红，资产归村集体所有，持续稳定发展壮大村集体经济</t>
  </si>
  <si>
    <t>福成镇程家坝村</t>
  </si>
  <si>
    <t>村集体经济组织年租金收益不低于4万元，带动镇内群众发展生产收入不低于100万元</t>
  </si>
  <si>
    <t>土地流转，带动生产、收益分红</t>
  </si>
  <si>
    <t>厂房建设及办公用房建设面积≥530㎡</t>
  </si>
  <si>
    <t>工程质量经验收达到合格标准</t>
  </si>
  <si>
    <t>2024年9月底前完成建设任务</t>
  </si>
  <si>
    <t>每平方米造价低于2000元</t>
  </si>
  <si>
    <t>村集体经济组织每年收益5万元，带动镇内群众发展生产增收不低于100万元。</t>
  </si>
  <si>
    <t>带动镇内劳动力50人就地发展生产增收</t>
  </si>
  <si>
    <t>使用年限不低于30年</t>
  </si>
  <si>
    <t>程家坝村股份经济合作社</t>
  </si>
  <si>
    <t>程文坤</t>
  </si>
  <si>
    <t>15929501763</t>
  </si>
  <si>
    <t>村集体经济组织年租金收益不低于4万元</t>
  </si>
  <si>
    <t>2024年福成镇马元村联村共建加工仓储物流中心项目</t>
  </si>
  <si>
    <t>与程家坝村、田家营村联村共建加工仓储物流中心用房1200平方米，配套水电等设施建设，每年租金不低于4万元</t>
  </si>
  <si>
    <t>马元村股份经济合作社</t>
  </si>
  <si>
    <t>赵荣华</t>
  </si>
  <si>
    <t>18791673037</t>
  </si>
  <si>
    <t>2024年福成镇田家营村联村共建加工仓储物流中心项目</t>
  </si>
  <si>
    <t>与程家坝村、马元村联村共建加工仓储物流中心用房1200平方米，配套水电等设施建设，企业每年按照财政投资额的5%实行保底分红，资产归村集体所有，持续稳定发展壮大村集体经济</t>
  </si>
  <si>
    <t>2024年黄官镇朝阳村保鲜库建设项目</t>
  </si>
  <si>
    <t>建设200吨级保鲜库1座，完善朝阳村集体产业配套设施。</t>
  </si>
  <si>
    <t>黄官镇朝阳村</t>
  </si>
  <si>
    <t>完善朝阳村集体产业配套设施，在朝阳村建设200吨级保鲜库1座。</t>
  </si>
  <si>
    <t>带动务工</t>
  </si>
  <si>
    <t>建设完成200吨级保鲜库1座。</t>
  </si>
  <si>
    <t>≥200吨</t>
  </si>
  <si>
    <t>60万元</t>
  </si>
  <si>
    <t>持续增收</t>
  </si>
  <si>
    <t>带动务工增收、完善朝阳村集体产业设施</t>
  </si>
  <si>
    <t>≥95%</t>
  </si>
  <si>
    <t>黄官镇朝阳村股份经济合作社</t>
  </si>
  <si>
    <t>曾富强</t>
  </si>
  <si>
    <t>收益后分红</t>
  </si>
  <si>
    <t>黄官镇朝阳村股份经济合作社所有的全部经营性资产的经营收入的30%留作村股份经济合作社积累，其余70%进行分红，分配给村股份经济合作社全体成员。</t>
  </si>
  <si>
    <t>黄官镇</t>
  </si>
  <si>
    <t>2024年大河坎镇丁元村水果分拣、打包车间建设项目</t>
  </si>
  <si>
    <t>建设丁元村农特产业大数据平台1个、种植标准化生产系统1个、设备物联网管理平台1个、智能气象站2套、土壤墒情监控5套、视频监控50套及配套传输电源网络建设；建设水肥一体化100亩，建设水池2个，管网、配肥机、总控设备；建设水果分拣车间200平方米及车间内配套设施</t>
  </si>
  <si>
    <t>大河坎镇丁元村</t>
  </si>
  <si>
    <t>丁元村甜桃全产业链大数据平台及数字化基地建设项目运用互联网+及物联网技术使优良甜桃特色产品达到规模化、标准化、可视化、可溯化、品牌化。同时在生产过程应用、可视化监控、大数据信息收集、云计算智能分析、病虫害防御、农特产品展示等方面，将丁元村的特色甜桃产品通过互联网向全国推广销售；同时项目建成，果园管理轻松，节水节肥，省时，省力，肥水利用率高，减少病虫害，提高果实品质，增产增收；同时进一步提升农产品质量，提升产品销售，为本村村民提供就近就业，带动农户58户268人，其中脱贫户16户46人务工增收</t>
  </si>
  <si>
    <t>带动本村村民提供就近就业，带动农户58户268人，其中脱贫户16户46人务工增收</t>
  </si>
  <si>
    <t>建设丁元村农特产业大数据平台1个、种植标准化生产系统1个、设备物联网管理平台1个、智能气象站2套、土壤墒情监控5套、视频监控50套及配套传输电源网络建设；建设水肥一体化100亩建设水池2个，管网、配肥机、总控设备；建设水果分拣车间200平方米及车间内配套设施。</t>
  </si>
  <si>
    <t>新建丁元村农特产业大数据平台1个、种植标准化生产系统1个、设备物联网管理平台1个、智能气象站2套、土壤墒情监控5套、视频监控50套及配套传输电源网络建设；建设水池2个，管网、配肥机、总控设备；建设水果分拣车间200平方米及车间内配套设施。</t>
  </si>
  <si>
    <t>项目验收合格率100%</t>
  </si>
  <si>
    <t>项目工程完工率100％</t>
  </si>
  <si>
    <t>≦140万元</t>
  </si>
  <si>
    <t>壮大集体资产，提高果园管护质量</t>
  </si>
  <si>
    <t>促进丁元村农产品增产增收</t>
  </si>
  <si>
    <r>
      <rPr>
        <sz val="11"/>
        <rFont val="宋体"/>
        <charset val="134"/>
      </rPr>
      <t>≥5</t>
    </r>
    <r>
      <rPr>
        <sz val="11"/>
        <rFont val="宋体"/>
        <charset val="134"/>
      </rPr>
      <t>年</t>
    </r>
  </si>
  <si>
    <t>丁元村</t>
  </si>
  <si>
    <t>范勤洪</t>
  </si>
  <si>
    <t xml:space="preserve">60户，157人
</t>
  </si>
  <si>
    <t>脱贫户60户，157人
，监测户5户，18人</t>
  </si>
  <si>
    <t>无</t>
  </si>
  <si>
    <t>大河坎镇</t>
  </si>
  <si>
    <t>2024年大河坎镇丁元村农产品仓储冷库建设项目</t>
  </si>
  <si>
    <t>新建300立方米冷藏库1个及配套设施建设。</t>
  </si>
  <si>
    <t>项目扶持资金形成的资产产权归村集体经济组织所有，进一步降低农产品损耗和物流成本，推动农产品提质增效和农业绿色发展，提升农产品价值和市场竞争力，带动农户10户30人，其中脱贫户3户8人。</t>
  </si>
  <si>
    <t>带动农户10户30人，其中脱贫户3户8人增收</t>
  </si>
  <si>
    <t>建设300立方米冷藏库1个及配套设施建设。</t>
  </si>
  <si>
    <t>30万元</t>
  </si>
  <si>
    <t>壮大集体资产，促进农产品质量</t>
  </si>
  <si>
    <t>减少农产品损耗。</t>
  </si>
  <si>
    <t>该项目可建立集体自我发展机制，通提高果实品质。减少损耗。集体经济增收，带动农户务工增收等方式。预计可使已脱贫及农户分红300元以上</t>
  </si>
  <si>
    <t>每年村集体经济合作社壮大效益3万元。村经济合作社获得的年收益按照《汉中市南郑区农村集体经济组织财务管理办法》和“四议两公开”规定进行研究，制定收益分配方案，实行差异化分配，重点向脱贫户、监测户倾斜。</t>
  </si>
  <si>
    <t>2024年碑坝镇松树庵村农产品仓储交易中心项目</t>
  </si>
  <si>
    <t>建设中药材、茶叶、农特产品集散展销、电商物流、数据中心、仓储中心一座，面积600平米及相关配套设施。</t>
  </si>
  <si>
    <t>碑坝镇梁堂村</t>
  </si>
  <si>
    <t>通过建立仓储交易中心，对镇域内农特产品逐渐形成产销一体化。</t>
  </si>
  <si>
    <t>建设600平米仓储交易中心，并有效带动农特产品生产销售</t>
  </si>
  <si>
    <t>建设仓储中心一座，占地600平米</t>
  </si>
  <si>
    <t>项目完成及时率100%</t>
  </si>
  <si>
    <t>项目拨付资金200万元</t>
  </si>
  <si>
    <t>带动当地群众增收有所提升</t>
  </si>
  <si>
    <t>带动区域内产业经济发展有所提升</t>
  </si>
  <si>
    <t>工程设计使用年限≥20年</t>
  </si>
  <si>
    <t>受益贫困人口满意度≥100%</t>
  </si>
  <si>
    <t>②加工业</t>
  </si>
  <si>
    <t>③市场建设和农村物流</t>
  </si>
  <si>
    <t>④品牌打造和展销平台</t>
  </si>
  <si>
    <t>2024年南郑区农业品牌营销奖补项目</t>
  </si>
  <si>
    <t>根据“南政发（2022）17号”文件，对2022年以来7家获得“汉中仙毫”农产品区域公用品牌授权企业及18家获得“味见汉中”农产品区域公用品牌授权企业进行奖补。</t>
  </si>
  <si>
    <t>南郑区相关镇（街道）</t>
  </si>
  <si>
    <t>进一步提升南郑农产品市场知名度，对外影响力，农产品销售提升15%以上。</t>
  </si>
  <si>
    <t>通过开展品牌宣传、产销对接，提高农产品加工产量，带动农民增收。</t>
  </si>
  <si>
    <t>农产品销售提升15%以上。</t>
  </si>
  <si>
    <t>授权企业总数等于25家。</t>
  </si>
  <si>
    <t>取得“汉中仙毫”和“味见汉中”农产品区域公用品牌授权。</t>
  </si>
  <si>
    <t>2022年至2023年。</t>
  </si>
  <si>
    <t>农产品销售额提升15%。</t>
  </si>
  <si>
    <t>受益人口大于3000人。</t>
  </si>
  <si>
    <t>持续带动农民增收</t>
  </si>
  <si>
    <t>大于95%</t>
  </si>
  <si>
    <t>汉中市南郑区农业农村局</t>
  </si>
  <si>
    <t>吴刚</t>
  </si>
  <si>
    <t>3000人</t>
  </si>
  <si>
    <t>2024年南郑区“绿色食品”认证奖补项目</t>
  </si>
  <si>
    <t>对2022年1月以来获得“绿色食品”认证的基地进行奖补。</t>
  </si>
  <si>
    <t>南郑区相关镇（街道）、经营主体</t>
  </si>
  <si>
    <t>加强“绿色食品”认证，提升农产品的质量，增加绿色优质农产品供给，全面提升我区农产品质量安全水平。</t>
  </si>
  <si>
    <t>科技服务支撑</t>
  </si>
  <si>
    <t>“绿色食品”认证主体10家21个产品；</t>
  </si>
  <si>
    <t>按时  完成</t>
  </si>
  <si>
    <t>63万</t>
  </si>
  <si>
    <t>提升全区农产品的质量安全</t>
  </si>
  <si>
    <t xml:space="preserve"> 长期</t>
  </si>
  <si>
    <t xml:space="preserve"> 满意</t>
  </si>
  <si>
    <t>区农检中心</t>
  </si>
  <si>
    <t>张可</t>
  </si>
  <si>
    <t>0916-5519887</t>
  </si>
  <si>
    <t>全区常驻居民</t>
  </si>
  <si>
    <t>2024年南郑区“有机认证”奖补项目</t>
  </si>
  <si>
    <t>对2022年1月以来获得“有机产品”认证的基地进行奖补。</t>
  </si>
  <si>
    <t xml:space="preserve"> 南郑区相关镇（街道）、经营主体</t>
  </si>
  <si>
    <t xml:space="preserve">   加强“有机产品”认证，提升农产品的质量，增加有机优质农产品供给，全面提升我区农产品质量安全水平。</t>
  </si>
  <si>
    <t>“有机产品”认证23家主体34个产品；</t>
  </si>
  <si>
    <t>204万</t>
  </si>
  <si>
    <t>2024年南郑区“农产品质量安全标准化示范基地”奖补项目</t>
  </si>
  <si>
    <t>对2022年1月以来“农产品质量安全标准化示范基地”认证的基地进行奖补。</t>
  </si>
  <si>
    <t>以农产品质量安全标准化生产示范基地创建为抓手，促进我区主导产业鲜明、产地环境优良、投入品管控有效、资源利用合理、产品绿色优质、生产与综合承载力相适应的农产品标准化生产示范基地，推进现代农业全产业链标准化生产，增加绿色优质农产品供给，全面提升我区农产品质量安全水平。</t>
  </si>
  <si>
    <t>“农产品质量安全标准化示范基地”16个。</t>
  </si>
  <si>
    <t>2024年红庙镇罗帐岭村茶叶品牌建设项目</t>
  </si>
  <si>
    <t>聘请专业人士注册“红庙茶叶”商标，打造“红庙茶叶节暨手工制茶大赛”并通过短视频、网红宣传等方式增加红庙镇罗帐岭村茶叶知晓率</t>
  </si>
  <si>
    <t>≥100％</t>
  </si>
  <si>
    <t>项目开工率%100</t>
  </si>
  <si>
    <t>项目资金50万元</t>
  </si>
  <si>
    <t>820户2685人</t>
  </si>
  <si>
    <t>①小型农田水利设施建设</t>
  </si>
  <si>
    <t>②产业园（区）</t>
  </si>
  <si>
    <t>2024年汉山街道办汉山村蓝莓基地设施农业项目</t>
  </si>
  <si>
    <t>新建蓝莓基地水肥一体化100亩，避雨大棚50亩及围栏等相关附属设施。</t>
  </si>
  <si>
    <t>项目扶持资金形成的公益性资产归村集体所有，通过项目的实施可实现受益户户均增收600元，受益农户54户161人，其中：脱贫户7户12人。</t>
  </si>
  <si>
    <t>用勤劳双手把家园建设得更加美丽示范村</t>
  </si>
  <si>
    <t>2023年解决100万元，2024年解决190万元</t>
  </si>
  <si>
    <t>2024年汉山村大樱桃产业园提质增效项目</t>
  </si>
  <si>
    <t>新建高标准大樱桃设施暖棚20亩</t>
  </si>
  <si>
    <t>项目实施后，实现原有园区提质增效，完善采摘观光园基础设施，带动当地农户进园务工增收。</t>
  </si>
  <si>
    <t>衔接资金支持100万元用于大棚及水肥一体化、企业自筹100万元用于种苗及肥料</t>
  </si>
  <si>
    <t>2024年阳春镇陈村农事服务中心建设项目</t>
  </si>
  <si>
    <t>建设6000平方米晾晒场一处。</t>
  </si>
  <si>
    <t>项目实施后，主要服务于陈村苇池制种油菜晾晒、机械收割等，有利于提升应对自然灾害天气能力，解决农村劳动力短缺问题，从而扩大制种油菜种植规模，同时通过农机具出租或村集体自主经营壮大村集体经济收入。</t>
  </si>
  <si>
    <t>阳春镇</t>
  </si>
  <si>
    <t>农业农村局争取衔接资金、制种大县奖励资金</t>
  </si>
  <si>
    <t>2024年阳春镇陈村壮大村集体经济项目</t>
  </si>
  <si>
    <t>投入资金到阳春镇陈村股份经济合作社，以村企合作的方式，发展壮大村集体经济，增加群众收入。</t>
  </si>
  <si>
    <t>以资金注入的方式进行投资入股保底分红，形成经营性资产归陈村股份经济合作社所有，通过村企合作方式发展民宿产业。</t>
  </si>
  <si>
    <t>农业农村局、乡村振兴局争取涉农整合资金</t>
  </si>
  <si>
    <t>2024年碑坝镇松树庵村土地湾到马儿石产业路硬化项目</t>
  </si>
  <si>
    <t>土地湾到马儿石3.7公里，路面3.5米宽，路基4.5米产业路硬化。</t>
  </si>
  <si>
    <t>碑坝镇松树庵村</t>
  </si>
  <si>
    <t>改善村民出行条件，带动产业增收。</t>
  </si>
  <si>
    <t>改善群众出行</t>
  </si>
  <si>
    <t>硬化道路3.7公里</t>
  </si>
  <si>
    <t>硬化道路≥3.7公里</t>
  </si>
  <si>
    <t>项目拨付资金185万元</t>
  </si>
  <si>
    <t>2024年南郑区黄官镇集镇安置点帮扶车间产业配套设施建设项目</t>
  </si>
  <si>
    <t>新建钢结构社区工厂2549平米 ；土石方工程9000立方米；配套实施厂房内部消防、通风、给排水、电气等附属设施。</t>
  </si>
  <si>
    <t>黄官社区</t>
  </si>
  <si>
    <r>
      <rPr>
        <sz val="11"/>
        <color theme="1"/>
        <rFont val="宋体"/>
        <charset val="134"/>
      </rPr>
      <t>项目建成后形成经营性资产 ，归黄官镇政府和武家沟、潮水、大坪、河坝、何家沟、五丰、青龙、观音沟、云河、武营、宝鼎、火地沟村所有，以租赁承包的形式出租，各受益村收到收益后根据四议两公开程序制定收益分配方案，收益按照镇政府占比18.2%、武家沟村占比8.1%、其他11个村占比6.7%的比例分红。村户按7：3的比例进行分红。对群众实行差异化分配，重点向脱贫户监测户倾斜，同时企业通过吸纳当地群众务工和收购农产品等方式带动群众增收，受益总人口4303户13650人，其中：已脱贫户805户1995人，三类人群85户</t>
    </r>
    <r>
      <rPr>
        <sz val="11"/>
        <color indexed="8"/>
        <rFont val="宋体"/>
        <charset val="134"/>
      </rPr>
      <t>200</t>
    </r>
    <r>
      <rPr>
        <sz val="11"/>
        <color theme="1"/>
        <rFont val="宋体"/>
        <charset val="134"/>
      </rPr>
      <t>人。</t>
    </r>
  </si>
  <si>
    <t>陈俊</t>
  </si>
  <si>
    <t xml:space="preserve"> </t>
  </si>
  <si>
    <t>2024年汉中市南郑区发展壮大新型农村集体经济“消薄培强”项目</t>
  </si>
  <si>
    <t>对集体经济发展薄弱的70个村进行扶持，每村投入50万元扶持资金。资金入股企业，按照不低于6%进行分红</t>
  </si>
  <si>
    <t>南郑区</t>
  </si>
  <si>
    <t>70个集体经济发展薄弱村。</t>
  </si>
  <si>
    <t>通过扶持，促进经济发展薄弱村集体经济发展，每年经营性收入达到10万元以上</t>
  </si>
  <si>
    <t>1.70个薄弱村通过项目实现每村每年收入增加3万元；
2.壮大70个集体经济薄弱村集体经济，到2024年底70个村集体经济经营性收入均达到10万元以上
3.带动70个村1.3万户、4.2万人农民增收。</t>
  </si>
  <si>
    <t>70个村每年每村集体经济经营性收入增加3万元，2024年度村级经营性收入均达到10万元以上。</t>
  </si>
  <si>
    <t>每村每年增收3万元；24年底全部达到收入10万元以上指标</t>
  </si>
  <si>
    <t>项目实施≤3年</t>
  </si>
  <si>
    <t>每村50万元，共计70个村，共3500万元</t>
  </si>
  <si>
    <t xml:space="preserve">每年每村3万元，共70个村，共计210万元。
</t>
  </si>
  <si>
    <t>带动1.3户、4.2万人农民增收。</t>
  </si>
  <si>
    <t>项目受益年限≥10年</t>
  </si>
  <si>
    <t>镇村</t>
  </si>
  <si>
    <t>周泽华</t>
  </si>
  <si>
    <t>13891681456</t>
  </si>
  <si>
    <t>4.2万人</t>
  </si>
  <si>
    <t>1.2万人</t>
  </si>
  <si>
    <t>形成资产归村集体所有，按照不低于6%对村集体进行分红。</t>
  </si>
  <si>
    <t>按照“先归集、后分配”原则，项目收益统一缴纳到村级集体经济组织账户，进行年度经营核算，扣除生产经营和管理成本，弥补亏损后的净利润提取公积金、公益金后剩余部分，依照股权证核定的股权比例或份额向成员分配。</t>
  </si>
  <si>
    <t>2024年碑坝镇梁堂村产业道路建设项目</t>
  </si>
  <si>
    <t>硬化产业路4公里，起点枣林组至桑树湾猪，路基宽5.5米，路面宽4.5米，水泥路面厚度18cm，配套完善道路附属设施。</t>
  </si>
  <si>
    <t>扩建</t>
  </si>
  <si>
    <t>项目资金形成的资产，归村集体所有，通过完善交通基础设施，改善群众出行条件，受益282户951人，其中，脱贫户107户366人，三类人群6户24人。</t>
  </si>
  <si>
    <t>项目形成资产归村集体经济组织所有，收益农户951人</t>
  </si>
  <si>
    <t>建设4公里产业道路</t>
  </si>
  <si>
    <t>产业道路≦40万元/km</t>
  </si>
  <si>
    <t>提高单位面积产量≧5%</t>
  </si>
  <si>
    <t>受益群众≧951人</t>
  </si>
  <si>
    <t>项目使用期≧30年</t>
  </si>
  <si>
    <t>按照财政资金6%向村集体分红</t>
  </si>
  <si>
    <t>按照财政资金6%向村集体分红，带动团堆村936户3001人，脱贫户280户931人，三类人群6户14人增收</t>
  </si>
  <si>
    <t>2024年碑坝镇松树庵村夏秋茶开发项目</t>
  </si>
  <si>
    <t>硬化夏秋茶制作晾晒场600平方，建设阳光棚650平方，炒茶设备30套</t>
  </si>
  <si>
    <t>通过建设夏秋茶生产线有限带动当地茶叶产业发展，带动当地农户通过劳务务工、收购茶叶等方式带动群众111户375人增收</t>
  </si>
  <si>
    <t>带动生产、帮助产销对接、劳动务工</t>
  </si>
  <si>
    <t>建设夏秋茶晾晒场600平方，阳光棚650平方、采购炒茶设备</t>
  </si>
  <si>
    <t>建设夏秋茶晾晒场600平方</t>
  </si>
  <si>
    <t>项目拨付资金168万元</t>
  </si>
  <si>
    <t>实现户均增收≥500元/年</t>
  </si>
  <si>
    <t>益农联农机制≧50户</t>
  </si>
  <si>
    <t xml:space="preserve">工程使用年限20年
</t>
  </si>
  <si>
    <t>受益群众满意度≥100%</t>
  </si>
  <si>
    <t>收益的30%用于分配给农户，其余为村集体积累</t>
  </si>
  <si>
    <t>2024年南郑区大河坎镇丁元村水果产业基地园区道路建设项目</t>
  </si>
  <si>
    <t>硬化秋桃产业基地园区道路：长2.3千米，宽3.5米，厚18公分及其沿路排水设施。</t>
  </si>
  <si>
    <t>连通必要的村内小环线，使丁元凉水井片区及村一组、四组、五组45户、127名村民生产生活出行道路便利。内环线连通4片桃园，建成后可形成村内观光、采摘环线，促进丁元村农旅发展。</t>
  </si>
  <si>
    <t>形成资产产权归村集体组织所有。使丁元村一组、四组、五组51户、146名村民生产生活出行道路便利（其中脱贫户18户50人）。连成内环线连通4片桃园，建成后可形成村内观光、采摘环线，促进丁元村农旅发展。</t>
  </si>
  <si>
    <t>完成硬化秋桃产业基地园区道路：共长2300千米，宽3.5米，厚18公分及其沿路排水设施。</t>
  </si>
  <si>
    <t>共长2300千米，宽3.5米，厚18公分及其沿路排水设施。</t>
  </si>
  <si>
    <t>达到工程建设相关要求，依法依规，专款专用</t>
  </si>
  <si>
    <t>按工程进度拨款</t>
  </si>
  <si>
    <t>160万元</t>
  </si>
  <si>
    <t>改善产业道路环境，带动观光、采摘。促进丁元村农旅发展，</t>
  </si>
  <si>
    <t>促进丁元村产业发展、经济发展。</t>
  </si>
  <si>
    <t>≥90%</t>
  </si>
  <si>
    <t>15891163626</t>
  </si>
  <si>
    <t>2024年南郑区法镇茨坝村茶产业配套设施建设项目</t>
  </si>
  <si>
    <t xml:space="preserve">起点1组便民桥至胡友贵家门口，建设里程：全长0.85公里.建设标准路基宽4.5米，路面宽度3.5米 ，厚18公分，砌扶1500方。
</t>
  </si>
  <si>
    <t>法镇茨坝村</t>
  </si>
  <si>
    <t xml:space="preserve">通过该产业道路建设项目促进发展茶园280亩，增加群众收入，让102户350人受益，其中已脱贫户14户42人
</t>
  </si>
  <si>
    <t>118万元/公里</t>
  </si>
  <si>
    <t>收益350人</t>
  </si>
  <si>
    <t>茨坝村</t>
  </si>
  <si>
    <t>刘继文</t>
  </si>
  <si>
    <t>脱贫户54户146人</t>
  </si>
  <si>
    <t>2024年南郑区法镇后河村水果基地提质增效项目</t>
  </si>
  <si>
    <t>新建350亩猕猴桃、瓜蒌水肥一体化，建设内容水池、管网、配肥机、总控设备等，提升抗灾能力和经济效益；新建350亩园区监控，提升产品质量安全数字化追溯体系建设及日常运行维护。新建抗旱机井1处，直径0.5米、深100米抗旱机井，含抽水设备及泵房。</t>
  </si>
  <si>
    <t>法镇后河村</t>
  </si>
  <si>
    <t>该项目建设，有效提升园区抗灾减灾能力以、园区整体经济效益、同时保障了园区猕猴桃、瓜蒌损失、提升了产品质量安全和数字化追溯体系建设及日常运行维护。同时该项目实施解决80亩粮油种植区、10亩葡萄种植庭院经济灌溉、5亩大棚蔬菜灌溉，使村民受益，对后河村农业产业结构调整具有较大的带动作用。</t>
  </si>
  <si>
    <t xml:space="preserve">土地流转  带动生产  </t>
  </si>
  <si>
    <t>≥350亩</t>
  </si>
  <si>
    <t>160万</t>
  </si>
  <si>
    <t>收益200人</t>
  </si>
  <si>
    <t>后河村</t>
  </si>
  <si>
    <t>杨帆</t>
  </si>
  <si>
    <t>343户1075人</t>
  </si>
  <si>
    <t>脱贫户33户77人（含三类人群）</t>
  </si>
  <si>
    <t>2024年法镇沙坝村茶园低改及机械化应用项目</t>
  </si>
  <si>
    <t>采取台刈、重修剪、施肥等措施改造低产茶园300亩。购置茶园修剪机4台、采茶机4台、耕作机2台等机械，推广茶园管理机械化。</t>
  </si>
  <si>
    <t>改建</t>
  </si>
  <si>
    <t>该项目建成后，提升茶产量.带动588户1710人（其中脱贫户149户305人)稳定增收</t>
  </si>
  <si>
    <t>300亩茶园低改后，茶叶质量、数量有效提升，亩均增收500元，带动全村茶农普及应用茶叶机械化设备。</t>
  </si>
  <si>
    <t>14万元</t>
  </si>
  <si>
    <t>收益305人</t>
  </si>
  <si>
    <t>沙坝村</t>
  </si>
  <si>
    <t>发展产业带动农户增收，同时壮大村集体经济</t>
  </si>
  <si>
    <t>2024年法镇沙坝村夏秋茶提质增效生产研发及产业园区配套设施建设项目</t>
  </si>
  <si>
    <t>厂房建设：新建1000平方米外贸茶生产车间；新建600平方米黑毛茶晾晒棚；外贸茶机械设备：（刹青机组一套（9台）；型揉捻机组一套（8台）；初烘机组一套（5台）；复揉捻机组一套（8台）；炒干机组（14台）；复干机组一套（8台），总合计：52台。</t>
  </si>
  <si>
    <t>该项目建成后，受益588户1710人（其中脱贫户149户209人)，同时企业通过吸纳群众务工、收购农户农产品带动群众增收。</t>
  </si>
  <si>
    <t>项目建成后年带动夏秋茶鲜叶销售2550吨，加工外贸茶360吨，茯茶150吨，实现销售1208余万元</t>
  </si>
  <si>
    <t>300万元</t>
  </si>
  <si>
    <t>收益209人</t>
  </si>
  <si>
    <t>2024年福成镇程家坝村向氏茶业新型经营主体联农带农产业奖补项目</t>
  </si>
  <si>
    <t>通过劳动务工带动脱贫户、监测户增收30万元，通过收购茶业、蜂蜜等农产品带动脱贫户、监测户增收60万元</t>
  </si>
  <si>
    <t>奖补</t>
  </si>
  <si>
    <t>通过劳动务工、收购农产品带动群众增收90万元</t>
  </si>
  <si>
    <t>劳动务工，订单收购</t>
  </si>
  <si>
    <t>带动增收≥90万元</t>
  </si>
  <si>
    <t>带动增收规模达到规定下限，经验收合格</t>
  </si>
  <si>
    <t>2024年6月底前完成项目验收及资金兑付。</t>
  </si>
  <si>
    <t>带动增收10万元奖补不高于6667元</t>
  </si>
  <si>
    <t>项目实施后，企业可通过劳动务工、订单收购带动群众增收90万元</t>
  </si>
  <si>
    <t>可带动100余人就地就近务工及发展产业增收</t>
  </si>
  <si>
    <t>程家坝村</t>
  </si>
  <si>
    <t>2024年黄官镇河坝村粮食烘干塔及配套设施建设项目</t>
  </si>
  <si>
    <t>新建粮食烘干加工厂，购置粮食烘干塔设备一套及配套设施</t>
  </si>
  <si>
    <t>黄官镇河坝村</t>
  </si>
  <si>
    <t>财政资金形成资产归村集体所有，通过发展农业产业发展壮大村集体经济。项目收益以村集体经济组织和全体成员为主，重点向监测对象倾斜。促进全村275户970人持续增收</t>
  </si>
  <si>
    <t>带动生产、收益分红等</t>
  </si>
  <si>
    <t>2000吨</t>
  </si>
  <si>
    <t>年经营烘干粮食2000吨</t>
  </si>
  <si>
    <t>烘干</t>
  </si>
  <si>
    <t>46万元/年</t>
  </si>
  <si>
    <t>14万元/年</t>
  </si>
  <si>
    <t>带动全村群众受益，增加集体收益</t>
  </si>
  <si>
    <t>何茂会</t>
  </si>
  <si>
    <t>带动脱贫户分红70%，股份经济合作社30%</t>
  </si>
  <si>
    <t>2024年黄官镇武营村烘干塔建设及配套设施及600吨储存粮仓建设项目</t>
  </si>
  <si>
    <t>厂房300平方米，15T烘干机建2台，燃烧炉1台，平板振动筛1台，滚筒振动筛1台，除尘设备1台，电子秤1台，提升机5台，刮板机2台，地磅1台，600T粮仓1个</t>
  </si>
  <si>
    <t>黄官镇武营村</t>
  </si>
  <si>
    <t>财政资金形成资产归村集体所有，通过发展农业产业发展壮大村集体经济。项目收益以村集体经济组织和全体成员为主，重点向监测对象倾斜。带动本村及周边农户共计1305户，受益人4418人。</t>
  </si>
  <si>
    <t>完成项目内容建设</t>
  </si>
  <si>
    <t>≥1处</t>
  </si>
  <si>
    <t>20年</t>
  </si>
  <si>
    <t>200万</t>
  </si>
  <si>
    <t>50万一年</t>
  </si>
  <si>
    <t>持续</t>
  </si>
  <si>
    <t xml:space="preserve">武营村村委会
</t>
  </si>
  <si>
    <t>张丽军</t>
  </si>
  <si>
    <t>按收益分红</t>
  </si>
  <si>
    <t>2024年黄官镇武家沟村生态油茶产业仓储及初加工项目</t>
  </si>
  <si>
    <t>武家沟村股份经济合作社新建油茶仓储、及烘干厂房1800㎡，130万元，配套烘干设备1套，50万元</t>
  </si>
  <si>
    <t xml:space="preserve">黄官镇武家沟村
</t>
  </si>
  <si>
    <t>财政资金形成资产归村集体所有，通过发展蔬菜产业发展壮大村集体经济。项目收益以村集体经济组织和全体成员为主，重点向监测对象倾斜。带动脱贫户30户105人持续增收。</t>
  </si>
  <si>
    <t>带动农户自主创业</t>
  </si>
  <si>
    <t>支持重点帮扶村村农业产业发展 ，增加集体和村民经济收入，有力地推进乡村振兴</t>
  </si>
  <si>
    <t>1800㎡</t>
  </si>
  <si>
    <t>合格率100%</t>
  </si>
  <si>
    <t>12月底</t>
  </si>
  <si>
    <t>180万元</t>
  </si>
  <si>
    <t>人均增收0.06万元</t>
  </si>
  <si>
    <t>受益人口361户1092人</t>
  </si>
  <si>
    <t>武家沟村委会</t>
  </si>
  <si>
    <t>刘建文</t>
  </si>
  <si>
    <t>15091793664</t>
  </si>
  <si>
    <t>2024年黄官镇蛋鸭养殖提升项目</t>
  </si>
  <si>
    <t>建设养殖智能传感器技术+物联网技术、建设蛋鸭育雏室500平方米、改造四条蛋鸭笼养设备、新建两条蛋鸭笼养设备、硬化道路700米和排污治理</t>
  </si>
  <si>
    <t xml:space="preserve">黄官镇李家咀村
</t>
  </si>
  <si>
    <t xml:space="preserve">   财政资金形成资产归村集体所有，通过发展农业产业发展壮大村集体经济。项目收益以村集体经济组织和全体成员为主，重点向监测对象倾斜。带动脱贫人口146人。
</t>
  </si>
  <si>
    <t xml:space="preserve">劳务用工
</t>
  </si>
  <si>
    <t>≥360万</t>
  </si>
  <si>
    <t>360万</t>
  </si>
  <si>
    <t>20万</t>
  </si>
  <si>
    <t>带动务工增收</t>
  </si>
  <si>
    <t>彭光文</t>
  </si>
  <si>
    <t>13892635568</t>
  </si>
  <si>
    <t>2024年南郑区濂水镇熊庙村设施蔬菜基地建设项目</t>
  </si>
  <si>
    <t>建设80亩双拱双层大棚设施蔬菜基地</t>
  </si>
  <si>
    <t>濂水镇熊庙村</t>
  </si>
  <si>
    <t>项目建成后财政资金形成的资产归村集体所有，经营主体应按照财政资金6%向村集体分红，带动熊庙村384户1248人，脱贫户113户394人，其中三类人群4户11人增收</t>
  </si>
  <si>
    <t>土地流转、劳务用工、收益分红</t>
  </si>
  <si>
    <t>建设100亩双拱双层大棚设施蔬菜基地</t>
  </si>
  <si>
    <t>新建设施蔬菜面积80亩</t>
  </si>
  <si>
    <t>项目合格率100%</t>
  </si>
  <si>
    <t>项目竣工率100%</t>
  </si>
  <si>
    <t>项目亩均财政补助3万元</t>
  </si>
  <si>
    <t>增加村集体收入15万元</t>
  </si>
  <si>
    <t>增加群众收入5万元</t>
  </si>
  <si>
    <t>项目受益年限5年</t>
  </si>
  <si>
    <t>群众满意度≥95%</t>
  </si>
  <si>
    <t>熊庙村股份经济合作社</t>
  </si>
  <si>
    <t>何祥刚</t>
  </si>
  <si>
    <t>13571699619</t>
  </si>
  <si>
    <t>濂水镇</t>
  </si>
  <si>
    <t>2024年南郑区濂水镇熊庙村生猪养殖产业配套道路建设项目</t>
  </si>
  <si>
    <t xml:space="preserve"> 新建路基宽4.5米、路面宽3.5米、面板厚18CM厘米的水泥硬化产业道路1.5公里。</t>
  </si>
  <si>
    <t>项目建成后资产归村集体所有，改善群众生产生活条件，项目建成后带动熊庙村384户1248人，脱贫户113户394人，其中三类人群4户11人受益</t>
  </si>
  <si>
    <t>改善群众生产生活条件</t>
  </si>
  <si>
    <t>硬化产业道路1.5公里</t>
  </si>
  <si>
    <t>财政资金支持每公里50万元</t>
  </si>
  <si>
    <t>增加产业收入10万元</t>
  </si>
  <si>
    <t>带动群众增收2万元</t>
  </si>
  <si>
    <t>项目受益年限10年</t>
  </si>
  <si>
    <t>项目受益农户80户210人</t>
  </si>
  <si>
    <t>带动已脱贫户30户102人</t>
  </si>
  <si>
    <t>2024年南郑区梁山镇前丰村大棚蔬菜基地建设项目</t>
  </si>
  <si>
    <t>建设30亩高标准双拱蔬菜大棚</t>
  </si>
  <si>
    <t>梁山镇前丰村</t>
  </si>
  <si>
    <t>财政资金形成资产归村集体所有，通过发展蔬菜产业发展壮大村集体经济。项目收益以村集体经济组织和全体成员为主，重点向监测对象倾斜。带动50户群众获得收益</t>
  </si>
  <si>
    <t>项目形成资产归村集体经济组织所有，实现年收益5万元以上</t>
  </si>
  <si>
    <t>建设大棚蔬菜30亩</t>
  </si>
  <si>
    <t>建设大棚≦3万元/亩</t>
  </si>
  <si>
    <t>项目形成年收益≧5万元</t>
  </si>
  <si>
    <t>群众满意度≧90%</t>
  </si>
  <si>
    <t>前丰村经济合作社</t>
  </si>
  <si>
    <t>刘兴玉</t>
  </si>
  <si>
    <t>项目收益农户50户160人</t>
  </si>
  <si>
    <t>已脱贫户和监测对象3户6人。</t>
  </si>
  <si>
    <t>梁山镇</t>
  </si>
  <si>
    <t>2024年南郑区梁山镇荣国村农事服务中心项目</t>
  </si>
  <si>
    <t>粮食烘干设备2台套、包装设备1台套。</t>
  </si>
  <si>
    <t>梁山镇荣国村</t>
  </si>
  <si>
    <t>财政资金形成资产归村集体所有，通过发展农业产业发展壮大村集体经济。项目收益以村集体经济组织和全体成员为主，重点向监测对象倾斜。带动农户30户。</t>
  </si>
  <si>
    <t>项目形成资产归村集体经济组织所有，实现年收益3万元以上</t>
  </si>
  <si>
    <t>粮食烘干设备2台套、包装设备1台套</t>
  </si>
  <si>
    <t>30万元以内</t>
  </si>
  <si>
    <t>荣国村经济合作社</t>
  </si>
  <si>
    <t>贾涛</t>
  </si>
  <si>
    <t>2024年南郑区梁山镇荣国到星光产业路</t>
  </si>
  <si>
    <t>路线全长3.366公里，起点荣国村村道至于星光村南侧接周高路，路基宽5.5米，路面宽4.5米，水泥路面厚度18cm，配套完善道路附属设施。</t>
  </si>
  <si>
    <t>梁山镇荣国村、星光村</t>
  </si>
  <si>
    <t>项目资金形成的资产，归村集体所有，通过完善交通基础设施，改善群众出行条件，受益972户2999人，其中，脱贫户279户848人，三类人群15户51人。</t>
  </si>
  <si>
    <t>项目形成资产归村集体经济组织所有，收益农户2999人</t>
  </si>
  <si>
    <t>建设3.366公里产业道路</t>
  </si>
  <si>
    <t>产业道路≦60万元/km</t>
  </si>
  <si>
    <t>收益群众≧2999人</t>
  </si>
  <si>
    <t>2024年南郑区牟家坝镇牟家坝社区茶叶加工厂技改项目</t>
  </si>
  <si>
    <t>牟家坝社区茶厂购买红茶生产设备8台套，建设红茶生产线；购买茶叶加工设备6台套。</t>
  </si>
  <si>
    <t>牟家坝镇牟家坝社区</t>
  </si>
  <si>
    <t>财政资金形成资产归村集体所有，租赁给陕西嘉瑞悦茗农业发展有限公司使用，通过发展农业产业发展壮大村集体经济。项目收益以村集体经济组织和全体成员为主，重点向监测对象倾斜。带动131户379人脱贫户中的劳动力就业增收。</t>
  </si>
  <si>
    <t>带动脱贫户劳动力参加生产，扩大茶农鲜叶销售量，增加经济收入。</t>
  </si>
  <si>
    <t>购置红茶加工设备14台（套）</t>
  </si>
  <si>
    <t>14台（套）</t>
  </si>
  <si>
    <t>补助标准40万元/项</t>
  </si>
  <si>
    <t>通过该项目实施，增加社区茶叶加工厂生产品类，增加集体经济收入，资产收益6%用于集体经济组织和131户脱贫户分红。</t>
  </si>
  <si>
    <t>通过该项目实施，增加社区2209人茶农经济收入。</t>
  </si>
  <si>
    <t>项目受益年限≧10年</t>
  </si>
  <si>
    <t>受益人口满意度100%</t>
  </si>
  <si>
    <t>王程</t>
  </si>
  <si>
    <t>0916-5451024</t>
  </si>
  <si>
    <t>1753人</t>
  </si>
  <si>
    <t>脱贫户53户151人.监测对象13户32人</t>
  </si>
  <si>
    <t>√</t>
  </si>
  <si>
    <t>牟家坝镇</t>
  </si>
  <si>
    <t>2024年南郑区牟家坝镇云峰寺村新型经营主体联农带农产业奖补项目</t>
  </si>
  <si>
    <t>南郑区牟家坝镇兴荣家庭农场通过劳务用工、秸秆回收，肉牛养殖产业带动已脱贫户发展肉牛养殖产业。每户脱贫户叠加增收达5万元以上</t>
  </si>
  <si>
    <t>牟家坝镇云峰寺村</t>
  </si>
  <si>
    <t>带动已脱贫人口13户46人，通过务工、订单等方式，预期每户年增收5万元元以上</t>
  </si>
  <si>
    <t>通过该项目的实施，带动云峰寺村已脱贫户13户46人发展肉牛养殖务工，秸秆收购、等方式户均增收5万元以上，有效提高了收入水平。同时彻底解决秸秆焚烧问题，回收粉碎作为草料利用，增加脱贫户和一般农户收入。</t>
  </si>
  <si>
    <t>带动13户农户增收每户增收万元以上</t>
  </si>
  <si>
    <t>带动脱贫户13户46人</t>
  </si>
  <si>
    <t>脱贫对象工资总额 10%给予新型经营主体奖补，</t>
  </si>
  <si>
    <t>带动脱贫户13户增收、预期每户年增收5万元元以上</t>
  </si>
  <si>
    <t>解决秸秆焚烧回收利用带动脱贫户增收</t>
  </si>
  <si>
    <t>解决群众生产生活出行100%</t>
  </si>
  <si>
    <t>受益群众满意度100%</t>
  </si>
  <si>
    <t>牟家坝镇人民政府</t>
  </si>
  <si>
    <t>2024年青树镇沙河村食用菌初加工及基础设施建设项目</t>
  </si>
  <si>
    <t>建设初加工烘干房、仓储防、分拣分级房298平方米、基地40#U型渠680米、抗旱机井直径0.5米、深100米2口。菌层架500个。</t>
  </si>
  <si>
    <t>青树镇沙河村</t>
  </si>
  <si>
    <t>财政资金形成资产归村集体所有，通过发展农业产业发展壮大村集体经济。项目收益以村集体经济组织和全体成员为主，重点向监测对象倾斜。带动全村1662人受益，其中脱贫人口和监测对象165人。</t>
  </si>
  <si>
    <t>务工增收</t>
  </si>
  <si>
    <t>烘干房、仓储防、分拣分级房298平方米、基地40#U型渠680米、抗旱机井直径0.5米、深100米2口。菌层架500个</t>
  </si>
  <si>
    <t>验收合格率100%</t>
  </si>
  <si>
    <t>项目完工率100%</t>
  </si>
  <si>
    <t>提高农户收益</t>
  </si>
  <si>
    <t>受益人口数1662人</t>
  </si>
  <si>
    <t>5年</t>
  </si>
  <si>
    <t>青树镇</t>
  </si>
  <si>
    <t>李西丽</t>
  </si>
  <si>
    <t>年收益分红不低于扶持资金总额的5%</t>
  </si>
  <si>
    <t>项目扶持资金形成的资产产权归村集体经济组织所有，其中年收益分红不低于扶持资金总额的5%，以村集体经济组织和全体成员为主其中脱贫户10户28人。</t>
  </si>
  <si>
    <t>2024年青树镇沙河村中药材初加工及基础设施建设项目</t>
  </si>
  <si>
    <t>百顺盛旺中药材初加工基地建设含厂房建设600平方米、生产线三条及机械设备。</t>
  </si>
  <si>
    <t>土地流转、收益分红</t>
  </si>
  <si>
    <t>≥600平方米</t>
  </si>
  <si>
    <t>188.6万元</t>
  </si>
  <si>
    <t>2024年南郑区圣水镇庄房村肉牛养殖基地项目</t>
  </si>
  <si>
    <t>新建肉牛养殖基地两处，养牛厂房18米宽*50米长，900平方三个，化粪池两个，宽8米*长10米，3米深，预计存栏300头。新建圈舍及配套设施，购买养殖设备（上料铲车、饲料机、干湿分离设备等）</t>
  </si>
  <si>
    <t>圣水镇庄房村</t>
  </si>
  <si>
    <t>财政资金形成资产归村集体所有，通过发展农业产业发展壮大村集体经济。项目收益以村集体经济组织和全体成员为主，重点向监测对象倾斜。带动周边农户及脱贫户务工10人，人均增收3000元</t>
  </si>
  <si>
    <t>增加集体经济收入、带动农户增收</t>
  </si>
  <si>
    <t>建成投产</t>
  </si>
  <si>
    <t>牛厂房18米宽*50米长，900平方三个，化粪池两个，宽8米*长10米，3米深，预计存栏300头。新建圈舍及配套设施，购买养殖设备（</t>
  </si>
  <si>
    <t>完工项目验收合格率达到100%</t>
  </si>
  <si>
    <t>工程按时完工率100%</t>
  </si>
  <si>
    <t>资金使用率100%</t>
  </si>
  <si>
    <t>村级体经济持续壮、农民收入持续提高</t>
  </si>
  <si>
    <t>可持续性使用</t>
  </si>
  <si>
    <t>群众满意度大幅提升</t>
  </si>
  <si>
    <t>圣水镇</t>
  </si>
  <si>
    <t>2024年南郑区小南海镇秦家坝村茶厂提升项目</t>
  </si>
  <si>
    <t>建设茶厂50吨冷库1座、摊晾车间300平米，茶叶展厅60平米</t>
  </si>
  <si>
    <t>小南海镇秦家坝村</t>
  </si>
  <si>
    <t>财政资金形成资产归村集体所有，通过发展农业产业发展壮大村集体经济。项目收益以村集体经济组织和全体成员为主，重点向监测对象倾斜。带动脱贫户279人，通过收益分红等方式，每人年增收200元以上。</t>
  </si>
  <si>
    <t>新建摊晾车间300平米，茶叶展厅60平米，带动脱贫户279人</t>
  </si>
  <si>
    <t>新建摊晾车间300平米，茶叶展厅60平米</t>
  </si>
  <si>
    <t>项目完工及时率100%</t>
  </si>
  <si>
    <t>102万元</t>
  </si>
  <si>
    <t>每年为村集体经济增收6万元</t>
  </si>
  <si>
    <t>受益脱贫人口279人</t>
  </si>
  <si>
    <t>持续带动年限5年</t>
  </si>
  <si>
    <t>满意度91%以上</t>
  </si>
  <si>
    <t>秦家坝村股份经济合作社</t>
  </si>
  <si>
    <t>吴正富</t>
  </si>
  <si>
    <t>按照约定租金进行分红股</t>
  </si>
  <si>
    <t>小南海镇</t>
  </si>
  <si>
    <t>2024年南郑区阳春镇陈村家禽养殖基地建设项目</t>
  </si>
  <si>
    <t>建设养殖家禽（鹅）圈舍1000平方米，存栏10000羽。</t>
  </si>
  <si>
    <t>阳春镇陈村</t>
  </si>
  <si>
    <t>财政资金形成资产归村集体所有，通过发展农业产业发展壮大村集体经济。项目收益以村集体经济组织和全体成员为主，重点向监测对象倾斜。带动受益人口894人，脱贫户及监测对象294户894人。</t>
  </si>
  <si>
    <t>建设家禽养殖圈舍1000平方米，存栏家禽10000羽。</t>
  </si>
  <si>
    <t>家禽养殖圈舍≧1000平方米</t>
  </si>
  <si>
    <t>项目建设进度及时完工率100%</t>
  </si>
  <si>
    <t>项目总投资100万元</t>
  </si>
  <si>
    <t>家禽养殖基地年产值500万元</t>
  </si>
  <si>
    <t>受益脱贫人口及监测对象≧894人</t>
  </si>
  <si>
    <t>项目受益年限≧10年。</t>
  </si>
  <si>
    <t>受益脱贫人口及监测对象满意度≧90%</t>
  </si>
  <si>
    <t>阳春镇人民政府</t>
  </si>
  <si>
    <t>王喆</t>
  </si>
  <si>
    <t>0916-5679137</t>
  </si>
  <si>
    <t>2024年高台镇立峰村农事服务中心建设项目</t>
  </si>
  <si>
    <t>建设制种油菜基地农事服务中心，含仓储、晾晒、烘干、加工厂房场地等配套设施建设，购置收割机等相关设施设备。</t>
  </si>
  <si>
    <t>高台镇立峰村</t>
  </si>
  <si>
    <t>财政资金形成资产归村集体所有，通过发展农业产业发展壮大村集体经济。项目收益以村集体经济组织和全体成员为主，重点向监测对象倾斜。带动664户1646人受益</t>
  </si>
  <si>
    <t>新建农事服务中心1个</t>
  </si>
  <si>
    <t>验收合格率90%</t>
  </si>
  <si>
    <t>项目建设进度完成及时率≥95%</t>
  </si>
  <si>
    <t>项目资金≦389万元</t>
  </si>
  <si>
    <t>每户增收≥100元</t>
  </si>
  <si>
    <t>带动农户≥1646人</t>
  </si>
  <si>
    <t>项目可持续≥5年</t>
  </si>
  <si>
    <t>受益群众满意度90%</t>
  </si>
  <si>
    <t>立峰村</t>
  </si>
  <si>
    <t>杨建国</t>
  </si>
  <si>
    <t>13772842350</t>
  </si>
  <si>
    <t>高台镇</t>
  </si>
  <si>
    <t>2024年度碑坝镇汉中琪锐堂商贸有限公司奖补项目</t>
  </si>
  <si>
    <t>汉中市汉中琪锐堂商贸有限公司发展按照南郑区财政衔接资金支持产业发展奖补办法（试行（南政发（2022）17号）要求采取先带动后奖补的方式，对经营主体进行奖补</t>
  </si>
  <si>
    <t>2023年
1-12月</t>
  </si>
  <si>
    <t>碑坝镇坝溪村</t>
  </si>
  <si>
    <t>通过项目的实施带动脱贫户85人，通过 劳动务工带动18人增收32万元，优价收购农副产品带动67人增收18万元。</t>
  </si>
  <si>
    <t>目标1：推动村级产业发展，提升农户发展产业积极性   目标2：带动脱贫户就业85人、每户增收4000元以上。</t>
  </si>
  <si>
    <t>带动脱贫户就业≥85户</t>
  </si>
  <si>
    <t>项目拨付资金4万元</t>
  </si>
  <si>
    <t>实现户均增收≥4000元/年</t>
  </si>
  <si>
    <t>有稳定增收产业的村比率≥95%</t>
  </si>
  <si>
    <t>2024年碑坝镇汉中市和枫农业有限公司奖补项目</t>
  </si>
  <si>
    <t>汉中市和枫农业有限公司发展按照南郑区财政衔接资金支持产业发展奖补办（试行）（南政发（2022）17号）要求采取先带动后奖补的方式，对经营主体进行奖补</t>
  </si>
  <si>
    <t>碑坝镇碑坝社区</t>
  </si>
  <si>
    <t>通过项目的实施。劳动务工带动50户脱贫户增收50万元</t>
  </si>
  <si>
    <t>目标1：推动村级产业发展，提升农户发展产业积极性   目标2：带动脱贫户就业50户、每户增收4000元以上。</t>
  </si>
  <si>
    <t>带动脱贫户就业≥50户</t>
  </si>
  <si>
    <t>项目拨付资金5万元</t>
  </si>
  <si>
    <t>公益项目</t>
  </si>
  <si>
    <t>2024年南郑区法镇桂花村茶叶加工厂项目</t>
  </si>
  <si>
    <t>1、新建500平方米标准化茶叶加工厂；2、茶叶生产附属房120平方米；3、购置绿茶加工设备22台。</t>
  </si>
  <si>
    <t>法镇桂花村</t>
  </si>
  <si>
    <t>财政资金形成资产归村集体所有，通过发展农业产业发展壮大村集体经济。项目收益以村集体经济组织和全体成员为主，重点向监测对象倾斜。带动产业发展受益人口488户，1314人，其中脱贫人口115户237人，三类人群8户14人。</t>
  </si>
  <si>
    <t>通过该茶厂建设项目，增加集体经济收入，带动产业发展受益人口488户，1314人，其中脱贫人口115户237人，三类人群8户14人。</t>
  </si>
  <si>
    <t>收益1314人</t>
  </si>
  <si>
    <t>2024年高台镇蔬菜基地分拣、储存、配送中心建设项目</t>
  </si>
  <si>
    <t>以满足全市、区蔬菜供应为目的，建设集分类、清洗、排水、包装等一系列物流加工操作为一体的蔬菜配送中心3000平方米， 包括分拣、储存、配送、流动等配套设施设备。</t>
  </si>
  <si>
    <t>财政资金形成资产归村集体所有，通过发展蔬菜产业发展壮大村集体经济。项目收益以村集体经济组织和全体成员为主，重点向监测对象倾斜。带动552户1825人受益</t>
  </si>
  <si>
    <t>土地流转、带动生产</t>
  </si>
  <si>
    <t>新建蔬菜配送中心3000平方米</t>
  </si>
  <si>
    <t>验收合格率≥90%</t>
  </si>
  <si>
    <t>项目资金≦320万元</t>
  </si>
  <si>
    <t>带动农户≥1825人</t>
  </si>
  <si>
    <t>周杉</t>
  </si>
  <si>
    <t>2024年高台镇弥陀村兴望猪场畜禽养殖基地改造提升项目</t>
  </si>
  <si>
    <t>改建猪舍及屋顶翻修2600平方米、维修药房及饲料工具库房208平方米、新建无害化处理池50立方米、三级沉淀池80平方米、堆粪场30平方米、水井清淤及蓄水池翻建1处、饮水管翻新60米、购饲料粉碎机1台、购置地秤1台、线路更换4500米、水泥路面改造80米。</t>
  </si>
  <si>
    <t>扩建、改建</t>
  </si>
  <si>
    <t>高台镇弥陀村</t>
  </si>
  <si>
    <t>项目建成后，通过自繁自养，年可向社会提供良种仔猪500头，出栏育肥猪300头，增加村集体收入。项目扶持资金形成的资产产权归村集体经济组织所有，项目资产由实际经营主体进行管护。其中年收益分红不低于扶持资金总额的5%，以村集体经济组织和全体成员为主。受益农户1720人，其中脱贫户393人。预计户均增收100元。</t>
  </si>
  <si>
    <t>改造提升畜禽养殖基地1处</t>
  </si>
  <si>
    <t>项目资金≦80万元</t>
  </si>
  <si>
    <t>带动农户≥1720人</t>
  </si>
  <si>
    <t>弥陀村</t>
  </si>
  <si>
    <t>李涛</t>
  </si>
  <si>
    <t>18992603498</t>
  </si>
  <si>
    <t>2024年高台镇弥陀村产业道路建设项目</t>
  </si>
  <si>
    <t>新建2组至柑橘产业园道路水泥硬化路长800米、宽3.5米、厚0.18米。7组至花椒产业园路基4.5米、路面3.5米宽的砂石产业道路700米。</t>
  </si>
  <si>
    <t>完善300亩柑橘园基础设施，项目形成资产归村集体所有，通过项目实施受益人数1720人，其中：脱贫户393人。</t>
  </si>
  <si>
    <t>群众务工、带动生产</t>
  </si>
  <si>
    <t>1、硬化道路长800米。2、修建砂石路700米。</t>
  </si>
  <si>
    <t>项目资金≦46万元</t>
  </si>
  <si>
    <t>果园亩均增产50斤</t>
  </si>
  <si>
    <t>2024年南郑区高台镇团结村优质粮油基地配套设施建设项目</t>
  </si>
  <si>
    <t>优质粮油基地硬化产业道路4.05公里，路基宽4.5米、路面宽3.5米、面板厚18厘米的产业道路。</t>
  </si>
  <si>
    <t>新    建</t>
  </si>
  <si>
    <t>高台镇团结村</t>
  </si>
  <si>
    <t>使群众更有效的发展产业，增加群众收入，受益户1363人。其中脱贫户和监测对象42户107人。</t>
  </si>
  <si>
    <t>硬化道路4.05公里</t>
  </si>
  <si>
    <t>计划完成率100%</t>
  </si>
  <si>
    <t>项目资金≦133.65万元</t>
  </si>
  <si>
    <t>改善产业基地设施条件</t>
  </si>
  <si>
    <t>带动农户≥1363人</t>
  </si>
  <si>
    <t>项目可持续≥20年</t>
  </si>
  <si>
    <t>完工后工程满意度100%</t>
  </si>
  <si>
    <t>团结村</t>
  </si>
  <si>
    <t>偶秦红</t>
  </si>
  <si>
    <t>42户107人</t>
  </si>
  <si>
    <t>使群众有效的发展产业，增加群众收入受益</t>
  </si>
  <si>
    <t>2024年南郑区汉山街道办白家湾村蓝莓基地提质增效项目</t>
  </si>
  <si>
    <t>新建蓝莓基地100亩，园区水肥一体化100亩，基质栽培100亩（主要购买基质和基质盆），防草布100亩，新建围栏13km.</t>
  </si>
  <si>
    <t>汉山街道办白家湾村</t>
  </si>
  <si>
    <t>项目扶持资金形成的资产产权归村集体经济组织所有，村集体按照每年经营收入差异化分配，主要用于集体公益事业及监测户、三类人群，家庭突发变故户，分配以村集体经济组织和全体成员为主，</t>
  </si>
  <si>
    <t>项目扶持资金形成的资产产权归村集体经济组织所有，村集体按照每年经营收入差异化分配，主要用于集体公益事业及监测户、三类人群，家庭突发变故户，分配以村集体经济组织和全体成员为主，项目建设期带动30户农户通过务工，人均增收1000元</t>
  </si>
  <si>
    <t>质量达标</t>
  </si>
  <si>
    <t>政府补贴≤260万元</t>
  </si>
  <si>
    <t>2024年南郑区汉山街道办白马寺村蓝莓基地提质增效项目</t>
  </si>
  <si>
    <t>新建蓝莓基地100亩，园区水肥一体化100亩，基质栽培70亩（主要购买基质），防草布100亩</t>
  </si>
  <si>
    <t>汉山街道办白马寺村</t>
  </si>
  <si>
    <t>政府补贴≤130万元</t>
  </si>
  <si>
    <t>项目受益农户63户246人</t>
  </si>
  <si>
    <t>带动已脱贫户12户47人</t>
  </si>
  <si>
    <t>2024年南郑区汉山街道办事处草堰村稻渔基地产业道路项目</t>
  </si>
  <si>
    <t>新建稻渔基地产业道路（砂石路）1.5公里，宽3.5米。</t>
  </si>
  <si>
    <t>汉山街道办草堰村</t>
  </si>
  <si>
    <t>项目扶持资金形成的资产产权归村集体经济组织所有，基础设施的改善，收益农户420户，其中已脱贫户66户126人。</t>
  </si>
  <si>
    <t>≤40万元</t>
  </si>
  <si>
    <t>1293人</t>
  </si>
  <si>
    <t>2024年南郑区汉山街道办事处齐力村蔬菜大棚项目</t>
  </si>
  <si>
    <t>新建高标准设施蔬菜大棚10亩</t>
  </si>
  <si>
    <t>汉山街道办齐力村</t>
  </si>
  <si>
    <t>项目扶持资金形成的资产产权归村集体经济组织所有，其中年收益分红不低于5%，以村集体经济组织和全体成员为主，项目收益农户32户110人，人均增收500元。</t>
  </si>
  <si>
    <t>项目收益农户32户110人，其中已脱贫户12户26人。</t>
  </si>
  <si>
    <t>≤200万元</t>
  </si>
  <si>
    <t>建成后将为6%项目提成方式</t>
  </si>
  <si>
    <t>2024年红庙镇干坝子村、五龙庵村、白家坝村低产茶园改造</t>
  </si>
  <si>
    <t>低产茶园改造1500亩</t>
  </si>
  <si>
    <t>红庙镇干坝子村、五龙庵村、白家坝村</t>
  </si>
  <si>
    <t>带动干坝子村6--11组，白家坝村1、2、3组村民，五龙庵村1-5组村民增收</t>
  </si>
  <si>
    <t>低改茶园1500亩</t>
  </si>
  <si>
    <t>1500亩</t>
  </si>
  <si>
    <t>项目资金使用率
100%</t>
  </si>
  <si>
    <t>项目资金60万元</t>
  </si>
  <si>
    <t>年收益30万元</t>
  </si>
  <si>
    <t>带动232户更好的发展茶叶产业。</t>
  </si>
  <si>
    <t>干坝子村、五龙庵村、白家坝村村委会</t>
  </si>
  <si>
    <t>陈军、陈德荣、吴芝云</t>
  </si>
  <si>
    <t>15009162425、15129584199、18829366890</t>
  </si>
  <si>
    <t>2024年南郑区红庙镇民生村中药材加工厂建设项目</t>
  </si>
  <si>
    <t>新建中药材加工厂600平方米</t>
  </si>
  <si>
    <t>红庙镇民生村</t>
  </si>
  <si>
    <t>财政资金形成资产归村集体所有，通过发展农业产业发展壮大村集体经济。项目收益以村集体经济组织和全体成员为主，重点向监测对象倾斜。带动20户50人增收致富</t>
  </si>
  <si>
    <t>项目资金65万元</t>
  </si>
  <si>
    <t>项目年保底分红3.9万元/年</t>
  </si>
  <si>
    <t>受益口50人</t>
  </si>
  <si>
    <t>民生村村委会</t>
  </si>
  <si>
    <t>龚荣祥</t>
  </si>
  <si>
    <t>2024年南郑区红庙镇群福村烤烟炉建设项目</t>
  </si>
  <si>
    <t>建设材质Q235厚4㎜760烤烟炉5套</t>
  </si>
  <si>
    <t>红庙镇群福村</t>
  </si>
  <si>
    <t>项目扶持的公益性资产归村集体所有，通过项目实施可实现受益户每户增加5000元以上，受益农户160人，其中脱贫户26户56人</t>
  </si>
  <si>
    <t>带动增收</t>
  </si>
  <si>
    <t>建设材质Q235厚4㎜760烤烟炉5套，项目扶持的公益性资产归村集体所有，通过项目实施可实现受益户每户增加5000元以上，受益农户160人，其中脱贫户26户56人</t>
  </si>
  <si>
    <t>150亩</t>
  </si>
  <si>
    <t>项目资金12.5万元</t>
  </si>
  <si>
    <t>受益农户160人，其中脱贫户26户56人</t>
  </si>
  <si>
    <t>受益人口160人</t>
  </si>
  <si>
    <t>发展烤烟150亩，配套烤烟资金12.5万元</t>
  </si>
  <si>
    <t>群福村</t>
  </si>
  <si>
    <t>吴娟</t>
  </si>
  <si>
    <t>2024年胡家营镇高皇村带动增收奖补项目</t>
  </si>
  <si>
    <t>洪英种养殖专业合作社通过发展养殖产业，按照南郑区财政衔接资金支持产业发展奖补办法（试行）（南政发（2022）17号）要求采取先带动后奖补的方式对经营主体进行奖补。</t>
  </si>
  <si>
    <t>胡家营镇高皇村</t>
  </si>
  <si>
    <t>带动脱贫户35户就业，发放工资30万元；土地流转30户，面积44.34亩，土地流转费2.217万元；35户脱贫户其他方式增收1000元以上，增收金额30万元；脱贫户资金入股分红4万元。本次申请奖补金额8万元。</t>
  </si>
  <si>
    <t>土地流转、带动务工</t>
  </si>
  <si>
    <t>带动就业≥35人；土地流转≥44亩；户均增收≥1000元。</t>
  </si>
  <si>
    <t>按照奖补政策文件要求兑付</t>
  </si>
  <si>
    <t>建设任务按计划完成率≥95%</t>
  </si>
  <si>
    <t>奖补资金≤8万元。</t>
  </si>
  <si>
    <t>提高农业生产效益，增加村民收入</t>
  </si>
  <si>
    <t>增加群众收入，促进经济发展</t>
  </si>
  <si>
    <t>项目受益年限1年</t>
  </si>
  <si>
    <t>受益人口满意度≥90%</t>
  </si>
  <si>
    <t>胡家营
镇</t>
  </si>
  <si>
    <t>但春宏</t>
  </si>
  <si>
    <t>项目受益农户50户215人，其中已脱贫户12户36人，户均增收500元。</t>
  </si>
  <si>
    <t>胡家营镇</t>
  </si>
  <si>
    <t>2024年南郑区胡家营镇高皇村设施蔬菜基地建设项目</t>
  </si>
  <si>
    <t>新建单拱30亩蔬菜大棚</t>
  </si>
  <si>
    <t>稳定年产蔬菜100吨，项目扶持资金形成的资产产权归村集体经济组织所有，年收益分红不低于5%，收益分配以村集体经济组织和全体成员为主，其中监测户5户9人</t>
  </si>
  <si>
    <t>土地流转、、收益分红</t>
  </si>
  <si>
    <t>大棚跨度不小于8米，每亩净面积不低于500平方米</t>
  </si>
  <si>
    <t>合格率≥95%</t>
  </si>
  <si>
    <t>项目扶持资金≤380万元.</t>
  </si>
  <si>
    <t>改善生产条件，促进经济发展</t>
  </si>
  <si>
    <t>项目受益年限≥3年</t>
  </si>
  <si>
    <t>受益人口满意度≥95%</t>
  </si>
  <si>
    <t>2024年南郑区胡家营镇塘坎村陕西三牧行千头牛繁育基地智能化养殖场建设项目</t>
  </si>
  <si>
    <t>新建养殖场智能化管理系统。包括购置安装大数据平台一套、生产管理系统一套、精准饲喂系统一套、智能称重管理系统一套、生物资产监管系统一套、物联网终端一套、网络监控安防一套等。</t>
  </si>
  <si>
    <t>胡家营镇塘坎村</t>
  </si>
  <si>
    <t>项目扶持资金形成的资产产权归村集体经济组织所有，其中年收益分红不低于扶持资金总额的5%，以村集体经济组织和全体成员为主其中脱贫户80户228人。</t>
  </si>
  <si>
    <t>目标1：新建自动化精准环境控制系统，辐射带动畜牧产业发展；目标2：项目扶持资金形成的资产年收益分红不低于5%，壮大村集体经济组织，带动脱贫户80户228人增收。</t>
  </si>
  <si>
    <t>肉牛年存栏≥500头。</t>
  </si>
  <si>
    <t>优质肉牛品种覆盖率≥95%；肉牛成活率≥95%</t>
  </si>
  <si>
    <t>建设任务按计划完成率≥95%，肉牛圈舍及配套设施标准符合标准化要求</t>
  </si>
  <si>
    <t>项目扶持资金≤200万元。</t>
  </si>
  <si>
    <t>年收益分红≥5%；特色产业带动增加脱贫户收入≥6万元</t>
  </si>
  <si>
    <t>特色产业带动增加脱贫人口就业人数≥8人；受益人口数≥40人</t>
  </si>
  <si>
    <t>项目受益年限≥5年</t>
  </si>
  <si>
    <t xml:space="preserve">
胡家营
镇</t>
  </si>
  <si>
    <t>2024年胡家营镇王河坎村汉绿洲畜禽智能养殖场建设项目</t>
  </si>
  <si>
    <t>新建智能化畜禽养殖场厂房800㎡，购置安装智能化笼架系统、喂料饮水系统、捡蛋系统、清粪系统、光照系统、环控系统等智能化养殖管理系统。</t>
  </si>
  <si>
    <t>胡家营镇王河坎村</t>
  </si>
  <si>
    <t>年产值800万元以上。项目扶持资金形成的资产产权归村集体经济组织所有，年收益分红不低于5%，收益分配以村集体经济组织和全体成员为主，带动20户46人，其中监测户13户26人。</t>
  </si>
  <si>
    <t>新建鸡舍≥800㎡</t>
  </si>
  <si>
    <t>新建养殖场及配套设施标准符合标准化要求</t>
  </si>
  <si>
    <t>项目扶持资金≤290万元</t>
  </si>
  <si>
    <t>村集体年收益分红≥5%；产业带动脱贫户增收≥1万元</t>
  </si>
  <si>
    <t>带动脱贫人口就业人数≥3人；受益人口数≥15人</t>
  </si>
  <si>
    <t>农业农
村局、
胡家营
镇</t>
  </si>
  <si>
    <t>2024年南郑区黎坪镇黎坪村农田排洪沟设施建设项目</t>
  </si>
  <si>
    <t>修建50#U灌排沟渠1500米，平整改良土地100亩</t>
  </si>
  <si>
    <t>黎坪镇黎坪村</t>
  </si>
  <si>
    <t>项目资金形成的资产，归村集体所有，通过完善农田配套设施，受益总人口350人。</t>
  </si>
  <si>
    <t>新建设村内排洪沟1500米，改良土地50亩</t>
  </si>
  <si>
    <t>修建排洪沟1800米</t>
  </si>
  <si>
    <t>单个项目补助资金35万</t>
  </si>
  <si>
    <t>带动生产农户户均增收300元以上</t>
  </si>
  <si>
    <t>带动350人发展生产，群众持续增收</t>
  </si>
  <si>
    <t>带动群众稳定发展生产，持续稳定增收。</t>
  </si>
  <si>
    <t>群众满意度100%</t>
  </si>
  <si>
    <t>黎坪镇</t>
  </si>
  <si>
    <t>邓杰</t>
  </si>
  <si>
    <t>0916-5691009</t>
  </si>
  <si>
    <t>2024年黎坪镇龙山村九林子油菜制种产业路</t>
  </si>
  <si>
    <t>建设长2公里、宽4米的砂石路面，做沟涵200米、挡墙300米。</t>
  </si>
  <si>
    <t>黎坪镇龙山村</t>
  </si>
  <si>
    <t>通过完善基础交通设施，受益总人口73户191人，已脱贫户30户83人，三类人群5户8人。</t>
  </si>
  <si>
    <t>过基础设施建设、改善受益群众生产、生活条件</t>
  </si>
  <si>
    <t xml:space="preserve">目标1：硬化产业基地道路1公里                                                                   目标2： ，路基宽4.5米，路面款3.5米，配套安装防护等设施  </t>
  </si>
  <si>
    <t>项目（工程）验收合格率95%</t>
  </si>
  <si>
    <t>项目（工程）完成及时率100%</t>
  </si>
  <si>
    <t>项目建设进度完成率98%</t>
  </si>
  <si>
    <t>单个项目补助资金50万</t>
  </si>
  <si>
    <t>节约生产成本8万</t>
  </si>
  <si>
    <t>受益人口数大于60人</t>
  </si>
  <si>
    <t>项目受益年限大于10年</t>
  </si>
  <si>
    <t>受益人口满意度95%</t>
  </si>
  <si>
    <t>2024年南郑区黎坪镇桃源村食用菌基地配套设施建设</t>
  </si>
  <si>
    <t>安装40亩大棚自动化喷灌系统、修建基地排水沟1500米、购置设施设备两套、遮阳网50卷。</t>
  </si>
  <si>
    <t>黎坪镇桃源村</t>
  </si>
  <si>
    <t>财政资金形成资产归村集体所有，通过发展农业产业发展壮大村集体经济。项目收益以村集体经济组织和全体成员为主，重点向监测对象倾斜。带动就地务工50余人，户均增收4000元以上</t>
  </si>
  <si>
    <t>目标1：安装40亩大棚自动化喷灌系统                                                                       目标2：修建基地排水沟1500米                                                                      目标3： 建基地钢架简易桥30米</t>
  </si>
  <si>
    <t>安装大棚自动化喷灌系统40亩修建基地排水沟1500米、建基地钢架简易桥30米购置设施设备两套</t>
  </si>
  <si>
    <t>大棚设施设备合格率100%</t>
  </si>
  <si>
    <t>项目建设进度完成率90%</t>
  </si>
  <si>
    <t>单个项目补助资金60万</t>
  </si>
  <si>
    <t>特色产业产值大于10万元</t>
  </si>
  <si>
    <t>受益人口数大于50人</t>
  </si>
  <si>
    <t>项目受益年限大于5年</t>
  </si>
  <si>
    <t>2024年南郑区黎坪镇桃源村新型经营主体带动已脱贫户发展产业奖补项目</t>
  </si>
  <si>
    <t>汉中南郑兴源农业发展公司通过发展食用菌产业，按照南郑区财政衔接资金支持产业发展奖补办法（试行）（南政发（2022）17号）要求采取先带动后奖补的方式对经营主体进行奖补。</t>
  </si>
  <si>
    <t>发展食用菌产业，带动已脱贫户，通过订单农业等方式，预期每户年增收4000元以上。</t>
  </si>
  <si>
    <t>目标1：汉中南郑兴源农业发展公司通过入园务工、土地流转等带动脱贫户、监测户增收。                                                                   目标2： 按照支付工资总额10%给予新型经营主体奖补</t>
  </si>
  <si>
    <t>入园务工50人、户均增收4000元以上</t>
  </si>
  <si>
    <t>工程合格率98%</t>
  </si>
  <si>
    <t>单个项目补助资金4万</t>
  </si>
  <si>
    <t>项目受益年限大于1年</t>
  </si>
  <si>
    <t>8户19人</t>
  </si>
  <si>
    <t>2024年南郑区濂水镇里仁村蛋鸡养殖基地配套机井项目</t>
  </si>
  <si>
    <t>新建直径0.45米以上、深100米机井，购置安装抽水设备及泵房</t>
  </si>
  <si>
    <t>濂水镇里仁村</t>
  </si>
  <si>
    <t>项目建成后资产归村集体所有，改善群众生产生活条件，项目建成后带动里仁村352户1077人，脱贫户82户235人，其中三类人群2户5人受益</t>
  </si>
  <si>
    <t>新建直径0.45米以上、深100米抗旱机井，含抽水设备及泵房。</t>
  </si>
  <si>
    <t>新建水井深度100米</t>
  </si>
  <si>
    <t>项目补助成本25万元</t>
  </si>
  <si>
    <t>增加产业收入5万元</t>
  </si>
  <si>
    <t>带动群众增收1万元</t>
  </si>
  <si>
    <t>里仁村股份经济合作社</t>
  </si>
  <si>
    <t>钟仁松</t>
  </si>
  <si>
    <t>15029165999</t>
  </si>
  <si>
    <t>2024年南郑区濂水镇团堆村中药材产业基地建设项目</t>
  </si>
  <si>
    <t>建设120亩中药材水肥一体化基地及田间工程</t>
  </si>
  <si>
    <t>濂水镇团堆村</t>
  </si>
  <si>
    <t>项目建成后财政资金形成的资产归村集体所有，经营主体应按照财政资金6%向村集体分红，带动团堆村936户3001人，脱贫户280户931人，三类人群6户14人增收</t>
  </si>
  <si>
    <t>建设晾晒中药材敞篷200平米，建设120亩中药材水肥一体化基地及田间工程</t>
  </si>
  <si>
    <t>水肥一体化面积120亩</t>
  </si>
  <si>
    <t>项目财政资金补助成本65万元</t>
  </si>
  <si>
    <t>增加村集体收入3.9万元</t>
  </si>
  <si>
    <t>增加群众收入2万元</t>
  </si>
  <si>
    <t>团堆村股份经济合作社</t>
  </si>
  <si>
    <t>吕荣德</t>
  </si>
  <si>
    <t>15710465552</t>
  </si>
  <si>
    <t>2024年南郑区梁山镇万众村大棚蔬菜基地建设项目</t>
  </si>
  <si>
    <t>建设30亩高标准蔬菜大棚</t>
  </si>
  <si>
    <t>梁山镇万众村</t>
  </si>
  <si>
    <t>财政资金形成资产归村集体所有，通过发展蔬菜产业发展壮大村集体经济。项目收益以村集体经济组织和全体成员为主，重点向监测对象倾斜。带动30户群众获得收益</t>
  </si>
  <si>
    <t>万众村经济合作社</t>
  </si>
  <si>
    <t>徐斌</t>
  </si>
  <si>
    <t>2024年南郑区两河镇三门村烘干室建设项目</t>
  </si>
  <si>
    <t>新建烘干室100平方米</t>
  </si>
  <si>
    <t>两河镇三门村</t>
  </si>
  <si>
    <t>新建烘干室100平方米，项目扶持资金形成的资产产权归村集体经济组织所有，年收益分红不低于6%，收益分配以村集体经济组织和全体成员为主，其中已脱贫户80户200人</t>
  </si>
  <si>
    <t>新建烘干室100平方米，项目扶持资金形成的资产产权归村集体经济组织所有，年收益分红不低于6%。</t>
  </si>
  <si>
    <t>新建烘干室100平方米。</t>
  </si>
  <si>
    <t>0.2万元/平方米</t>
  </si>
  <si>
    <t>年收益分红1.2万元</t>
  </si>
  <si>
    <t>200人增收</t>
  </si>
  <si>
    <t>南郑区两河镇三门村</t>
  </si>
  <si>
    <t>杨有春</t>
  </si>
  <si>
    <t/>
  </si>
  <si>
    <t>6户9人</t>
  </si>
  <si>
    <t>两河镇</t>
  </si>
  <si>
    <t>2024年南郑区两河镇三门村蔬菜大棚建设项目</t>
  </si>
  <si>
    <t>三门村新建双拱蔬菜大棚50亩</t>
  </si>
  <si>
    <t>新建双拱蔬菜大棚50亩，项目扶持资金形成的资产产权归村集体经济组织所有，年收益分红不低于6%，收益分配以村集体经济组织和全体成员为主，其中已脱贫户80户200人.</t>
  </si>
  <si>
    <t>新建双拱蔬菜大棚20亩，项目扶持资金形成的资产产权归村集体经济组织所有，年收益分红不低于6%。</t>
  </si>
  <si>
    <t>新建双拱蔬菜大棚50亩</t>
  </si>
  <si>
    <t>3万元/亩</t>
  </si>
  <si>
    <t>年收益分红9万元</t>
  </si>
  <si>
    <t>232户</t>
  </si>
  <si>
    <t>67户189人</t>
  </si>
  <si>
    <t>2024年南郑区牟家坝镇关公庙村养牛厂巩固提升项目</t>
  </si>
  <si>
    <t>修建护坡挡墙长800米，浆砌片石700立方米</t>
  </si>
  <si>
    <t>牟家坝镇关公庙村</t>
  </si>
  <si>
    <t>对养牛场基础设施进行维护修缮</t>
  </si>
  <si>
    <t xml:space="preserve">护坡800米，浆砌片石700立方米    </t>
  </si>
  <si>
    <t>砌护坡≧500元/立方米</t>
  </si>
  <si>
    <t>140人持续增加收入</t>
  </si>
  <si>
    <t xml:space="preserve">受益人口1293人 </t>
  </si>
  <si>
    <t>工程使用年限20年</t>
  </si>
  <si>
    <t>2024年度南郑区牟家坝镇马仙坝村扶贫茶叶加工厂提升项目</t>
  </si>
  <si>
    <t>院场硬化长50米、宽30米、厚0.2米；砌护坡长120米、高2米；沟渠长300米，宽0.6米；道路硬化长400米，宽5米，厚0.2米.</t>
  </si>
  <si>
    <t>牟家坝镇马仙坝村</t>
  </si>
  <si>
    <t>解决603户、1823人群众茶叶销售难的问题，增加群众经济收入。</t>
  </si>
  <si>
    <t>水泥硬化2150㎡，浆砌108m³。治理沟渠300米，</t>
  </si>
  <si>
    <t>硬化产业道路400米 ，护坡120米</t>
  </si>
  <si>
    <t>项目验收合格率≧100%</t>
  </si>
  <si>
    <t>项目完成及时率≧100%</t>
  </si>
  <si>
    <t>产业道路水泥硬化路每公里补助40万元</t>
  </si>
  <si>
    <t>持续增加农户收入</t>
  </si>
  <si>
    <t xml:space="preserve">受益人口1823人 </t>
  </si>
  <si>
    <t>2024年南郑区牟家坝镇王家沟村茶叶技术改造项目</t>
  </si>
  <si>
    <t>茶叶加工技术提升，购置输送提升机一台、茶叶混合热能杀青循环炒干机一组、茶叶揉捻机一台、茶叶链板自动烘干机一台，加工厂房120平方改造。</t>
  </si>
  <si>
    <t>牟家坝镇王家沟村</t>
  </si>
  <si>
    <t>财政资金形成资产归村集体所有，通过发展农业产业发展壮大村集体经济。项目收益以村集体经济组织和全体成员为主，重点向监测对象倾斜。带动本村已脱贫户、及三类人群77户155人。</t>
  </si>
  <si>
    <t>带动脱贫户及三类人群增收，增加村集体经济收入</t>
  </si>
  <si>
    <t>茶叶加工技术提升，购置输送提升机一台、茶叶混合热
能杀青循环炒干机一组、茶叶揉捻机一台、茶叶链板自
动烘干机一台，加工厂房120平方改造。</t>
  </si>
  <si>
    <t>输送提升机一台、茶叶混合热
能杀青循环炒干机一组、茶叶揉捻机一台、茶叶链板自
动烘干机一台，加工厂房120平方改造。</t>
  </si>
  <si>
    <t>20万元/项</t>
  </si>
  <si>
    <t>形成资产的6%为分红</t>
  </si>
  <si>
    <t>受益人口155人</t>
  </si>
  <si>
    <t>可使用年限≧10年</t>
  </si>
  <si>
    <t>2024年南郑区牟家坝镇朱家河村茶园产业道路建设项目</t>
  </si>
  <si>
    <t>水泥硬化道路共计3公里，路基4.5米、路面宽度3.5米。碎石稳定层16厘米，面板18厘米）</t>
  </si>
  <si>
    <t>牟家坝镇朱家河村</t>
  </si>
  <si>
    <t>水泥硬化产业道路3公里。完善400亩茶园产业基地基础设施，项目扶持资金形成的资产产权归村集体经济组织所有，受益215户，652人其中贫困户47户,138交通出行困难，茶叶加工厂、销售运输问题，提升茶旅融合</t>
  </si>
  <si>
    <t>3公里</t>
  </si>
  <si>
    <t>补助标准40万/公里</t>
  </si>
  <si>
    <t>生产条件改善100%</t>
  </si>
  <si>
    <t>工程使用年限≧20年</t>
  </si>
  <si>
    <t>2024年南郑区牟家坝镇祖师殿村远泰农业花香型绿茶生产线改造项目</t>
  </si>
  <si>
    <t>添置6CWL-90型摇青机、722E型分光光度计、LC-20A型高效液相色谱仪、SDE蒸馏萃取装置、气质联用色谱仪等设备仪器，建设建设年产2吨的花香型绿茶生产线</t>
  </si>
  <si>
    <t>牟家坝镇祖师殿村</t>
  </si>
  <si>
    <t>财政资金形成资产归村集体所有，通过发展农业产业发展壮大村集体经济。项目收益以村集体经济组织和全体成员为主，重点向监测对象倾斜。带动农户300人</t>
  </si>
  <si>
    <t>持续农户增收</t>
  </si>
  <si>
    <t xml:space="preserve">预计年产值100万 </t>
  </si>
  <si>
    <t>≥2吨</t>
  </si>
  <si>
    <t>产品合格率100%</t>
  </si>
  <si>
    <t>产值≥100万</t>
  </si>
  <si>
    <t>受益人口≥300人</t>
  </si>
  <si>
    <t>2024年度南郑区青树镇马鞍山村标准化养牛场项目</t>
  </si>
  <si>
    <t>引进3月龄西门达尔肉牛50头；修建砖混结构房屋700㎡，其中：牛舍500㎡、饲草饲料房及附属设施200㎡；购铡草机、饲料粉碎机、青贮饲料打包机。</t>
  </si>
  <si>
    <t>青树镇马鞍山村</t>
  </si>
  <si>
    <t>财政资金形成资产归村集体所有，通过发展农业产业发展壮大村集体经济。项目收益以村集体经济组织和全体成员为主，重点向监测对象倾斜。带动20户60人，其中脱贫户16户28人，监测户2户5人，户增收2000元。</t>
  </si>
  <si>
    <t>肉牛50头；修建砖混结构房屋700㎡，其中：牛舍500㎡、饲草饲料房及附属设施200㎡；购铡草机、饲料粉碎机、青贮饲料打包机。</t>
  </si>
  <si>
    <t>100万元</t>
  </si>
  <si>
    <t>受益人口数20户60人</t>
  </si>
  <si>
    <t>王瑞</t>
  </si>
  <si>
    <t>582户1983人</t>
  </si>
  <si>
    <t>脱贫户78户166人、监测对象5户7人</t>
  </si>
  <si>
    <t>按照收益的6%分配</t>
  </si>
  <si>
    <t>2024年青树镇冉家营村、马鞍山村、汉山村茶园产业道路项目</t>
  </si>
  <si>
    <t>新建1000亩优质茶叶基地产业路,共5.2公里，路基宽4.5米，路面宽3.5米，面板厚18厘米。其中汉山村1.6公里，冉家营村1公里，马鞍山村2.6公里。</t>
  </si>
  <si>
    <t>青树镇土地垭村、马鞍山村、汉山村</t>
  </si>
  <si>
    <t>发展1000亩优质茶叶基地，项目扶持资金形成的公益性资产归村集体所有，通过项目的实施可实现受益户每户增收800元，受益农户（210）户（636）人，其中脱贫户108户306人及监测户（21)户（29）人</t>
  </si>
  <si>
    <t>≥5.2公里</t>
  </si>
  <si>
    <t>286万元</t>
  </si>
  <si>
    <t>受益人口数210户636人</t>
  </si>
  <si>
    <t>2024年南郑区圣水镇青史村中药材粗加工、冷库项目</t>
  </si>
  <si>
    <t xml:space="preserve">青史村中药材元胡粗加工清洗机5台，建设100平方米烘烤车间、100平方保鲜库，150平米储藏库一座。
</t>
  </si>
  <si>
    <t>圣水镇青史村</t>
  </si>
  <si>
    <t>财政资金形成资产归村集体所有，通过发展农业产业发展壮大村集体经济。项目收益以村集体经济组织和全体成员为主，重点向监测对象倾斜。1、增加村集体经济收入5万元；2、带动本村582农户1983人；3、解决全村村民错峰销售</t>
  </si>
  <si>
    <t>带动农户增收</t>
  </si>
  <si>
    <t>解决全村村民销售难和错峰销售等问题</t>
  </si>
  <si>
    <t>群众产品经济价值更加突出农民收入持续提高</t>
  </si>
  <si>
    <t>群众增收进一步得到持续</t>
  </si>
  <si>
    <t>王建军</t>
  </si>
  <si>
    <t>脱贫户35户121人.监测对象3户12人</t>
  </si>
  <si>
    <t>建成后将为6%项目提成方式，资产归村集体所有</t>
  </si>
  <si>
    <t>2024年南郑区圣水镇青史村秸秆回收综合利用项目</t>
  </si>
  <si>
    <t>建成1000平米厂房，粉碎机1台，打包机1台、传送带2个、叉车1辆、10吨地磅1个。</t>
  </si>
  <si>
    <t>财政资金形成资产归村集体所有，通过发展农业产业发展壮大村集体经济。项目收益以村集体经济组织和全体成员为主，重点向监测对象倾斜。1、增加村集体经济收入3万元；2、带动本村486农户1356人；3、解决全村村民春、秋两季秸秆无法处理、有效防止秸秆焚烧</t>
  </si>
  <si>
    <t>建成1000平米厂房，粉碎机1台，打包机1台、传送带2个，叉车1辆、10吨地磅一个。</t>
  </si>
  <si>
    <t>脱贫户123户321人</t>
  </si>
  <si>
    <t>2024年南郑区圣水镇山羊村兴然家庭农场肉牛养殖圈舍改建设项目</t>
  </si>
  <si>
    <t>建设圈舍1000平方米，改建干粪堆放场170平方米，配套粪污处理干湿分离设备一套。</t>
  </si>
  <si>
    <t>改扩建</t>
  </si>
  <si>
    <t>圣水镇山羊村</t>
  </si>
  <si>
    <t>财政资金形成资产归村集体所有，通过发展农业产业发展壮大村集体经济。项目收益以村集体经济组织和全体成员为主，重点向监测对象倾斜。带动全村622户1791人（其中脱贫户及监测户188户468人）增收，激发脱贫户及监测户发展产业的积极性。</t>
  </si>
  <si>
    <t>增加集体经济收入，完善基础设施提高群众增收。</t>
  </si>
  <si>
    <t>圈舍改建1000平方米，改建干粪堆放场170平方米.</t>
  </si>
  <si>
    <t>群众产业经济价值更加突出农民收入持续提高</t>
  </si>
  <si>
    <t>山羊村股份经济合作社</t>
  </si>
  <si>
    <t>张贵华</t>
  </si>
  <si>
    <t>2024年南郑区圣水镇山羊村育肥猪养殖场建设项目</t>
  </si>
  <si>
    <t>建设4000头育肥猪基地1个，厂房约4500平米，配套干湿分离设备一套，硬化道路800米。</t>
  </si>
  <si>
    <t>建设育猪基地1个，厂房约4500平米，配套干湿分离设备一套，硬化道路800米。</t>
  </si>
  <si>
    <t>群众满气度大幅提升</t>
  </si>
  <si>
    <t>2024年南郑区圣水镇海全种植养殖家庭农场肉牛养殖圈舍扩建项目</t>
  </si>
  <si>
    <t>新扩建标准化肉牛养殖圈舍一栋，面积500平米，建成后预计肉牛存栏量达120头。改造提升养殖场三级沉淀池三个，约40立方，干粪堆放场40平米，配套粪污处理干湿分离设备一套。</t>
  </si>
  <si>
    <t>圣水镇王营村</t>
  </si>
  <si>
    <t>财政资金形成资产归村集体所有，通过发展农业产业发展壮大村集体经济。项目收益以村集体经济组织和全体成员为主，重点向监测对象倾斜。带动周边群众增收。</t>
  </si>
  <si>
    <t>带动周边群众增收</t>
  </si>
  <si>
    <t>建成投用</t>
  </si>
  <si>
    <t>扩建500平米肉牛养殖圈舍，提升肉牛存栏量</t>
  </si>
  <si>
    <t xml:space="preserve">完工项目验收合格率达到100%
</t>
  </si>
  <si>
    <t xml:space="preserve">工程按时完工率100%
</t>
  </si>
  <si>
    <t>突出农民收入持续提高</t>
  </si>
  <si>
    <t>王营村股份经济合作社</t>
  </si>
  <si>
    <t>王林生</t>
  </si>
  <si>
    <t>30%收益归集体</t>
  </si>
  <si>
    <t>2024年南郑区湘水镇潘家坝村肉牛养殖基地建设项目</t>
  </si>
  <si>
    <t>新建钢结构牛舍及配套设施2000平方米，预计养殖220头牛</t>
  </si>
  <si>
    <t>湘水镇潘家坝村</t>
  </si>
  <si>
    <t>财政资金形成资产归村集体所有，通过发展农业产业发展壮大村集体经济。项目收益以村集体经济组织和全体成员为主，重点向监测对象倾斜。增加村集体年收益12万元，受益群众203户560人：其中受益已脱贫户及三类人群28户50人</t>
  </si>
  <si>
    <t>增加村集体收益 ，受益总人口210户560人（其中已脱贫户和监测对象28户50人）</t>
  </si>
  <si>
    <t>新建牛舍2000平方米</t>
  </si>
  <si>
    <t>财政支持标准200万元</t>
  </si>
  <si>
    <t>增加村集体年收益12万元</t>
  </si>
  <si>
    <t>受益总人口210户560人（其中已脱贫户和监测对象28户50人）</t>
  </si>
  <si>
    <t>湘水镇</t>
  </si>
  <si>
    <t xml:space="preserve">吴应社   </t>
  </si>
  <si>
    <t>13468683097</t>
  </si>
  <si>
    <t>2024年南郑区湘水镇五里沟村水稻机械化育秧项目</t>
  </si>
  <si>
    <t>建立育秧厂房300平方米，机械化育秧设备1套，育秧托盘5000个，插秧机1台，旋耕机2台，秧盘输送带1套，及附属电子设施500米。</t>
  </si>
  <si>
    <t>湘水镇五里沟村</t>
  </si>
  <si>
    <t>财政资金形成资产归村集体所有，通过发展农业产业发展壮大村集体经济。项目收益以村集体经济组织和全体成员为主，重点向监测对象倾斜。集体年收益3万元，带动村水稻种植，同时提升周边镇村水稻育苗质量。</t>
  </si>
  <si>
    <t>壮大村集体经济，加村集体年收益3万元，带动村水稻种植，同时提升周边镇村水稻育苗质量，受益群众329户1017人，其中已脱贫户和及三类人群27户53人</t>
  </si>
  <si>
    <t>建立育秧厂房300平方米，机械化育秧设备1套，育秧托盘5000个，插秧机1台，旋耕机2台，秧盘输送带1套，及附属电子设施500米</t>
  </si>
  <si>
    <t>财政支持50万元</t>
  </si>
  <si>
    <t>增加村集体年收益3万元</t>
  </si>
  <si>
    <t>受益群众329户1017人，其中已脱贫户和及三类人群27户53人</t>
  </si>
  <si>
    <t>李强</t>
  </si>
  <si>
    <t>15389390885</t>
  </si>
  <si>
    <t>2024年南郑区湘水镇湘水村中药材初加工项目</t>
  </si>
  <si>
    <t>建设药材初加工车间500平方米，初加工设备烘干机、筛选机等</t>
  </si>
  <si>
    <t>湘水镇湘水村</t>
  </si>
  <si>
    <t>财政资金形成资产归村集体所有，通过发展农业产业发展壮大村集体经济。项目收益以村集体经济组织和全体成员为主，重点向监测对象倾斜。增加村集体年收益3万元，受益群众684户1875人，受益脱贫人口及三类人群户125户273人.</t>
  </si>
  <si>
    <t>增加群众增收，受益群众684户1875人，受益脱贫人口及三类人群户125户273人</t>
  </si>
  <si>
    <t>建设车间面积500平方米，初加工设备烘干机、筛选机等</t>
  </si>
  <si>
    <t>财政支持65万元</t>
  </si>
  <si>
    <t>受益群众684户1875人，受益脱贫人口及三类人群户125户273人</t>
  </si>
  <si>
    <t xml:space="preserve">郑理军   </t>
  </si>
  <si>
    <t>15309161863</t>
  </si>
  <si>
    <t>2024年南郑区小南海镇烤烟炉项目</t>
  </si>
  <si>
    <t>新建烤烟炉20个</t>
  </si>
  <si>
    <t>小南海镇青石关村、老龙池村</t>
  </si>
  <si>
    <t>财政资金形成资产归村集体所有，通过发展农业产业发展壮大村集体经济。项目收益以村集体经济组织和全体成员为主，重点向监测对象倾斜。带动脱贫群众15户36人。</t>
  </si>
  <si>
    <t>新建烤烟炉20个，带动脱贫群众15户36人。</t>
  </si>
  <si>
    <t>新建烤炉20座</t>
  </si>
  <si>
    <t>工程合格率100%</t>
  </si>
  <si>
    <t>完成及时率100%</t>
  </si>
  <si>
    <t>50万</t>
  </si>
  <si>
    <t>实现产值10万元</t>
  </si>
  <si>
    <t>带动村民务工30人</t>
  </si>
  <si>
    <t>持续带动年限3年</t>
  </si>
  <si>
    <t>张仕翔</t>
  </si>
  <si>
    <t>2024年南郑区小南海镇小坝村农产品仓储保鲜冷链基础设施建设项目</t>
  </si>
  <si>
    <t>新建20吨级农产品保鲜冷库1座</t>
  </si>
  <si>
    <t>小南海镇小坝村</t>
  </si>
  <si>
    <t>财政资金形成资产归村集体所有，通过发展农业产业发展壮大村集体经济。项目收益以村集体经济组织和全体成员为主，重点向监测对象倾斜。带动农户350人增收。</t>
  </si>
  <si>
    <t>新建冷库1座</t>
  </si>
  <si>
    <t>冷库</t>
  </si>
  <si>
    <t>1年</t>
  </si>
  <si>
    <t>成本合理</t>
  </si>
  <si>
    <t>本村增收100万元</t>
  </si>
  <si>
    <t>振兴小坝村冷链</t>
  </si>
  <si>
    <t>农民持续增收</t>
  </si>
  <si>
    <t>90%以上</t>
  </si>
  <si>
    <t>小坝村集体经济股份制合作社</t>
  </si>
  <si>
    <t>周小勇</t>
  </si>
  <si>
    <t>2024年南郑区小南海镇小河沟村茶厂提质增效项目</t>
  </si>
  <si>
    <t>计划投资70万元，小河沟村茶厂旧楼改造翻新，展厅改造、生产车间加层、院厂硬化、护栏安装等。</t>
  </si>
  <si>
    <t>小南海镇小河沟村</t>
  </si>
  <si>
    <t xml:space="preserve">财政资金形成资产归村集体所有，通过发展农业产业发展壮大村集体经济。项目收益以村集体经济组织和全体成员为主，重点向监测对象倾斜。带动周边200户茶农户均增收500元。                            </t>
  </si>
  <si>
    <t>小河沟村茶厂旧楼改造提升，带动脱贫户及三类人员112</t>
  </si>
  <si>
    <t>小河沟村茶厂旧楼改造提升</t>
  </si>
  <si>
    <t>70万元</t>
  </si>
  <si>
    <t>带动周边200户茶农户均增收500元。</t>
  </si>
  <si>
    <t>受益脱贫人口108人</t>
  </si>
  <si>
    <t>小河沟村股份经济合作社</t>
  </si>
  <si>
    <t>陈浩</t>
  </si>
  <si>
    <t>1305人</t>
  </si>
  <si>
    <t>脱贫户55户158人、其中监测对象2户2人</t>
  </si>
  <si>
    <t>2024年协税镇三官庙村标准化菌种厂建设项目</t>
  </si>
  <si>
    <t>新建标准化食用菌菌厂一个，添置相应的设施设备。完善水.电.路.冷库等配套设施</t>
  </si>
  <si>
    <t>协税镇三官庙村</t>
  </si>
  <si>
    <t>财政资金形成资产归村集体所有，通过发展农业产业发展壮大村集体经济。项目收益以村集体经济组织和全体成员为主，重点向监测对象倾斜。每年按照总资金的6%分红，增加村集体经济收入，带动本村所有贫困户增收。。</t>
  </si>
  <si>
    <t>准化食用菌菌厂100%</t>
  </si>
  <si>
    <t>项目建设进度完成率100%</t>
  </si>
  <si>
    <t>补助标准100万</t>
  </si>
  <si>
    <t>带动增加贫困人口收入≥800元</t>
  </si>
  <si>
    <r>
      <rPr>
        <sz val="11"/>
        <rFont val="宋体"/>
        <charset val="134"/>
      </rPr>
      <t>受益人口数</t>
    </r>
    <r>
      <rPr>
        <sz val="11"/>
        <rFont val="宋体"/>
        <charset val="134"/>
      </rPr>
      <t>≥</t>
    </r>
    <r>
      <rPr>
        <sz val="11"/>
        <rFont val="宋体"/>
        <charset val="134"/>
      </rPr>
      <t>1978人</t>
    </r>
  </si>
  <si>
    <t>持续带贫3年</t>
  </si>
  <si>
    <t>协税镇</t>
  </si>
  <si>
    <t>苏秀清</t>
  </si>
  <si>
    <t>2024年度协税镇三官庙村智慧农业基地建设项目</t>
  </si>
  <si>
    <t>①建设高标准连体智慧蔬菜大棚11648平方，② 蔬菜雾培生产设施 ③智慧化种植糸统1套④物资仓储库房300平米</t>
  </si>
  <si>
    <t>财政资金形成资产归村集体所有，通过发展农业产业发展壮大村集体经济。项目收益以村集体经济组织和全体成员为主，重点向监测对象倾斜。带动脱贫户及三类人群64户183人。</t>
  </si>
  <si>
    <t>建设高标准连体智慧蔬菜大棚11648平方，并完成相关配套设施</t>
  </si>
  <si>
    <t>大棚质量合格率100%</t>
  </si>
  <si>
    <t>补助标准290万</t>
  </si>
  <si>
    <t>1987人</t>
  </si>
  <si>
    <t>2024年新集镇龙王村逸和缘家庭农场种养一体化智慧化提升建设项目</t>
  </si>
  <si>
    <r>
      <rPr>
        <sz val="11"/>
        <rFont val="宋体"/>
        <charset val="134"/>
      </rPr>
      <t>1、新建规范化肉牛养殖厂房600m</t>
    </r>
    <r>
      <rPr>
        <vertAlign val="superscript"/>
        <sz val="11"/>
        <rFont val="宋体"/>
        <charset val="134"/>
      </rPr>
      <t>2</t>
    </r>
    <r>
      <rPr>
        <sz val="11"/>
        <rFont val="宋体"/>
        <charset val="134"/>
      </rPr>
      <t>，粪污无害化处理设施1套(晾晒场200m</t>
    </r>
    <r>
      <rPr>
        <vertAlign val="superscript"/>
        <sz val="11"/>
        <rFont val="宋体"/>
        <charset val="134"/>
      </rPr>
      <t>2</t>
    </r>
    <r>
      <rPr>
        <sz val="11"/>
        <rFont val="宋体"/>
        <charset val="134"/>
      </rPr>
      <t>、化粪池100m</t>
    </r>
    <r>
      <rPr>
        <vertAlign val="superscript"/>
        <sz val="11"/>
        <rFont val="宋体"/>
        <charset val="134"/>
      </rPr>
      <t>3</t>
    </r>
    <r>
      <rPr>
        <sz val="11"/>
        <rFont val="宋体"/>
        <charset val="134"/>
      </rPr>
      <t>排污管道120米)；环境控制系统、自动温控设备等，自动清粪系统，粪污干湿分离处理系统，自动饲喂系统(包括料塔、料线、水线、水碗等)。2、新建无公害单拱蔬菜大棚50亩。3、新建种养灌溉机井1眼，深度100米及相关配套设施。</t>
    </r>
  </si>
  <si>
    <t>新集镇龙王村</t>
  </si>
  <si>
    <t>财政资金形成资产归村集体所有，通过发展农业产业发展壮大村集体经济。项目收益以村集体经济组织和全体成员为主，重点向监测对象倾斜。带动123户321人持续增收。</t>
  </si>
  <si>
    <t>资产入股、土地流转、群众务工、收益分红</t>
  </si>
  <si>
    <t>项目形成资产归村集体所有，以资产形式入股企业，每年按6%分红。</t>
  </si>
  <si>
    <t>工程竣工及时率100%</t>
  </si>
  <si>
    <t>项目总投资300万</t>
  </si>
  <si>
    <t>该项目建成将增加村集体收益18万元。</t>
  </si>
  <si>
    <t>达到绿色养殖目标，带动脱贫户123户321人</t>
  </si>
  <si>
    <t>新集镇</t>
  </si>
  <si>
    <t>张永胜</t>
  </si>
  <si>
    <t>09165563113</t>
  </si>
  <si>
    <t>2024年度南郑区新集镇程扁村秸秆回收综合利用项目</t>
  </si>
  <si>
    <t>新建厂房900平米及配套设施、采购秸秆综合利用加工设备。</t>
  </si>
  <si>
    <t>新集镇程扁村</t>
  </si>
  <si>
    <t>财政资金形成资产归村集体所有，通过发农业展产业发展壮大村集体经济。项目收益以村集体经济组织和全体成员为主，重点向监测对象倾斜。增加脱贫户和监测对象经济收入3.36万元.                                                村集体收益1.44万元</t>
  </si>
  <si>
    <t>帮助产销对接、资产入股、群众务工、收益分红</t>
  </si>
  <si>
    <t xml:space="preserve">项目形成资产归村集体所有，带动脱贫户户均增收310元，村集体收益1.44万元。
</t>
  </si>
  <si>
    <t>秸秆回收量12万吨</t>
  </si>
  <si>
    <t>村集体经济年收益分红4.8万元</t>
  </si>
  <si>
    <t>提高绿色农业水平</t>
  </si>
  <si>
    <t>2024年新集镇鲁营村蔬菜基地建设项目</t>
  </si>
  <si>
    <t>新建50亩单拱蔬菜大棚。</t>
  </si>
  <si>
    <t>新集镇鲁营村</t>
  </si>
  <si>
    <t>财政资金形成资产归村集体所有，通过发展蔬菜产业发展壮大村集体经济。项目收益以村集体经济组织和全体成员为主，重点向监测对象倾斜。带动脱贫人口19人</t>
  </si>
  <si>
    <t>建成单拱蔬菜大棚50亩</t>
  </si>
  <si>
    <t>1.5万元/亩</t>
  </si>
  <si>
    <t>村集体经济年收益分红4.5万元</t>
  </si>
  <si>
    <t>带动82户216人增收</t>
  </si>
  <si>
    <t>2758人</t>
  </si>
  <si>
    <t>14户39人，其中监测对象1户2人</t>
  </si>
  <si>
    <t>资产入股到经营主体，按投资比例6%分红（其中收益70%给脱贫户分红，30%增加村集体收入</t>
  </si>
  <si>
    <t>资产入股到经营主体，按投资比例分红</t>
  </si>
  <si>
    <t>2024年南郑区阳春镇付家河村设施蔬菜基地</t>
  </si>
  <si>
    <t>建设设施蔬菜基地50亩，搭建双层双拱大棚。</t>
  </si>
  <si>
    <t>阳春镇付家河村</t>
  </si>
  <si>
    <t>财政资金形成资产归村集体所有，通过发展农业产业发展壮大村集体经济。项目收益以村集体经济组织和全体成员为主，重点向监测对象倾斜。带动受益人口1712人，脱贫户及监测对象40户89人。</t>
  </si>
  <si>
    <t>设施蔬菜基地≧50亩</t>
  </si>
  <si>
    <t>项目总投资150万元</t>
  </si>
  <si>
    <t>设施蔬菜基地年产值200万元</t>
  </si>
  <si>
    <t>受益脱贫人口及监测对象≧89人</t>
  </si>
  <si>
    <t>2024年南郑区阳春镇泉沟村设施蔬菜基地</t>
  </si>
  <si>
    <t>阳春镇泉沟村</t>
  </si>
  <si>
    <t>财政资金形成资产归村集体所有，通过发展农业产业发展壮大村集体经济。项目收益以村集体经济组织和全体成员为主，重点向监测对象倾斜。带动受益人口227人，脱贫户及监测对象72户227人。</t>
  </si>
  <si>
    <t>受益脱贫人口及监测对象≧227人</t>
  </si>
  <si>
    <t>2024年南郑区阳春镇安坎村蓝莓基地设施化提升改造项目</t>
  </si>
  <si>
    <t>建设果园水肥一体化灌溉系统50亩，果园防护设施50亩。</t>
  </si>
  <si>
    <t>阳春镇安坎村</t>
  </si>
  <si>
    <t>建财政资金形成资产归村集体所有，通过发展农业产业发展壮大村集体经济。项目收益以村集体经济组织和全体成员为主，重点向监测对象倾斜。带动受益人口195人，脱贫户及监测对象75户195人</t>
  </si>
  <si>
    <t>果园水肥一体化灌溉系统≧50亩；果园防护设施≧50亩</t>
  </si>
  <si>
    <t>项目总投资30万元</t>
  </si>
  <si>
    <t>水果基地年产值40万元</t>
  </si>
  <si>
    <t>受益脱贫人口及监测对象≧195人</t>
  </si>
  <si>
    <t>2024年南郑区阳春镇安坎村保鲜冷藏库</t>
  </si>
  <si>
    <t>新建冷藏库一座，容积280立方米。</t>
  </si>
  <si>
    <t>财政资金形成资产归村集体所有，通过发展农业产业发展壮大村集体经济。项目收益以村集体经济组织和全体成员为主，重点向监测对象倾斜。带动受益人口195人，脱贫户及监测对象75户195人</t>
  </si>
  <si>
    <t>冷藏库容积≧280立方米</t>
  </si>
  <si>
    <t>项目总投资28万元</t>
  </si>
  <si>
    <t>冷藏库建成后年产值100万元</t>
  </si>
  <si>
    <t>09165679137</t>
  </si>
  <si>
    <t>2024年南郑区阳春镇安坎村食用菌基地项目</t>
  </si>
  <si>
    <t>建设食用菌种植基地50亩，搭建双层双拱大棚。</t>
  </si>
  <si>
    <t>双层双拱大棚食用菌种植基地≧50亩</t>
  </si>
  <si>
    <t>食用菌基地年产值150万元</t>
  </si>
  <si>
    <t>按照财政资金6%向村集体分红，带动熊庙村384户1248人，脱贫户113户394人，其中三类人群4户11人增收</t>
  </si>
  <si>
    <t>2024年南郑区中所营街道办事处康家营社区经济经济发展项目</t>
  </si>
  <si>
    <t>对康家营社区闲置厂房基础设施进行提升改造，改造墙面200平方米、屋面提升改造改造120平方米，购置1台加工中心机床、1台数控铣床，每台机床约23万元，然后整体进行租赁。</t>
  </si>
  <si>
    <t>中所营康家营社区</t>
  </si>
  <si>
    <t>财政资金形成资产归村集体所有，通过发展产业发展壮大村集体经济。项目收益以村集体经济组织和全体成员为主，重点向监测对象倾斜。每年整体租赁预计3万元。</t>
  </si>
  <si>
    <t>完成改造墙面200平方米、屋面提升改造改造120平方米，购置1台加工中心机床、1台数控铣床，每台机床约23万元，完成整体进行租赁。</t>
  </si>
  <si>
    <t>完成改造墙面200平方米、屋面提升改造改造120平方米，购置1台加工中心机床、1台数控铣床</t>
  </si>
  <si>
    <t>质量指标达到100%</t>
  </si>
  <si>
    <t>6个月内完成厂房改造及、设备购买，然后完成整体租赁受益。</t>
  </si>
  <si>
    <t>50万元</t>
  </si>
  <si>
    <t>每年整体租赁小于等于3万元。</t>
  </si>
  <si>
    <t>项目建成后，可带动3696户群众集体经济资产扩增，可带动3696户集体经济每年增收3万元。</t>
  </si>
  <si>
    <t>中所街道办</t>
  </si>
  <si>
    <t>朱凯辉</t>
  </si>
  <si>
    <t>项目建成后，可实现村级集体经济每年增收3万元，5年后可实现村经济经济组织成员人均分红200元。</t>
  </si>
  <si>
    <t>该项目建成后可以盘活现有闲置资源，增加集体固定资产资源，每年整体租赁预计3万元</t>
  </si>
  <si>
    <t>中所营</t>
  </si>
  <si>
    <t>2024年南郑区高台镇石科村大樱桃基地分拣包装储藏仓库建设项目</t>
  </si>
  <si>
    <t>新建大樱桃基地分拣包装厂房300平方，储藏室150平米，硬化面积450㎡。</t>
  </si>
  <si>
    <t>高台镇石科村</t>
  </si>
  <si>
    <t>财政资金形成资产归村集体所有，通过发展产业发展壮大村集体经济。项目收益以村集体经济组织和全体成员为主，重点向监测对象倾斜。带动全村602户1813人受益，其中，脱贫户178户609人，监测户5户10人</t>
  </si>
  <si>
    <t>新建分拣包装厂房300平方，储藏室150平米，配套相关设施。</t>
  </si>
  <si>
    <t>新建分拣包装厂房300平方、储藏室150平米、硬化面积450㎡等配套相关设施。</t>
  </si>
  <si>
    <t>项目资金≦39.5万元</t>
  </si>
  <si>
    <t>带动农户≥1813人</t>
  </si>
  <si>
    <t>石科村委会</t>
  </si>
  <si>
    <t>姜庆霞</t>
  </si>
  <si>
    <t>项目扶持资金形成的资产产权归村集体经济组织所有，其中年收益分红不低于5%，以村集体经济组织和全体成员为主，向脱贫户和监测对象倾斜，实行差异化分配。</t>
  </si>
  <si>
    <t>2024年高台镇石科村大樱桃基地产业路建设项目</t>
  </si>
  <si>
    <t>硬化产业路共计2.33公里，其中：1.新建路基宽4米-4.5米、路面宽3.5米、面板厚18厘米的产业道路1.2公里，水泥混凝土路面；2.新建路基宽4.5米-5米、路面宽4米、厚18厘米的产业道路1.13公里，水泥混凝土路面。</t>
  </si>
  <si>
    <t>新  建</t>
  </si>
  <si>
    <t>该项目完成后可使全村602户1813人受益，其中，脱贫户178户609人，监测户5户10人</t>
  </si>
  <si>
    <t>硬化产业路2.33公里。</t>
  </si>
  <si>
    <t>项目资金≦168.4万元</t>
  </si>
  <si>
    <t>改善产业基地基础设施条件</t>
  </si>
  <si>
    <t>项目可持续≥10年</t>
  </si>
  <si>
    <t>群众满意度≥90%</t>
  </si>
  <si>
    <t>2024年南郑区濂水镇熊庙村有机大米品牌提升项目</t>
  </si>
  <si>
    <t>建设有机大米分拣、包装厂房300平米，建设有机大米自动化分拣、称重、包装生产线1条，配套仓库200平方米，创建濂水有机大米特色品牌，提升稻米产品附加值。</t>
  </si>
  <si>
    <t>建设有机大米包装厂房300平米</t>
  </si>
  <si>
    <t>项目财政资金补助成本200万元</t>
  </si>
  <si>
    <t>增加村集体收入12万元</t>
  </si>
  <si>
    <t>增加群众收入3万元</t>
  </si>
  <si>
    <t>2024年南郑区扶持发展新型农村集体经济项目</t>
  </si>
  <si>
    <t>村集体集体经济试点村（圣水镇新营村、协税镇三官庙村、梁山丁店村、法镇双河村）资金入股汉中市南郑区园区建设投资有限公司，以厂房为抵押物，每年按6%保底分红</t>
  </si>
  <si>
    <t>南郑区相关镇村</t>
  </si>
  <si>
    <t>财政资金形成资产归村集体所有，通过发展产业发展壮大村集体经济。项目收益以村集体经济组织和全体成员为主，重点向监测对象倾斜。每年为村集体增加收入（每村1.2万元）</t>
  </si>
  <si>
    <t>2024年南郑区濂水镇里仁村蛋鸡养殖基地扩建项目</t>
  </si>
  <si>
    <t>建设厂房500平方米，购置自动喂养设备6套，配套建设粪污无害化处理系统。</t>
  </si>
  <si>
    <t>项目建成后财政资金形成的资产归村集体所有，经营主体应按照财政资金6%向村集体分红，带动里仁村352户1077人，脱贫户82户235人，其中三类人群2户5人增收</t>
  </si>
  <si>
    <t>建设厂房500平方米</t>
  </si>
  <si>
    <t>2024年南郑区濂水镇流西河村烤烟基地建设                                                                                                                                                                                                                                                                                                                                                                                                                                                                                                                                                                                                                                                                                                                                                                                                                                                                                                                                                                                                                                                                                                                                                                                                                                                                                                                                                                                                                                                                                                                                                                                                                                                                                                                                                                                                                                                                                                                                                                                                                                                                                                                                                                                                                                                                                                                                                                                                                                                                                                                                                                                                                                                                                                                                                                                                                                                                                                                                                                                                                                                                                                                                                                                                                                                                                                                                                                                                                                                                 项目</t>
  </si>
  <si>
    <t>在濂水村、流西河村发展烤烟375亩，建设烤烟炉15座</t>
  </si>
  <si>
    <t>濂水镇流西河村</t>
  </si>
  <si>
    <t xml:space="preserve">项目建成后财政资金形成的资产归村集体所有，经营主体应按照财政资金6%向村集体分红，带动流西河村769户2262人，脱贫户182户493人，三类人群5户11人增收 </t>
  </si>
  <si>
    <t>发展烤烟375亩，建设烤烟炉15座。</t>
  </si>
  <si>
    <t>建设烤烟炉15座</t>
  </si>
  <si>
    <t>单个烤烟炉财政补助2.5万元</t>
  </si>
  <si>
    <t>增加村集体收入2.25万元</t>
  </si>
  <si>
    <t>流西河村股份经济合作社</t>
  </si>
  <si>
    <t>黄慧</t>
  </si>
  <si>
    <t>15319336784</t>
  </si>
  <si>
    <t xml:space="preserve">按照财政资金6%向村集体分红，带动流西河村769户2262人，脱贫户182户493人，三类人群5户11人增收 </t>
  </si>
  <si>
    <t>2024年福成镇程家坝村茶园低改项目</t>
  </si>
  <si>
    <t>实施全村200亩茶园低改，提高茶园质量</t>
  </si>
  <si>
    <t>财政资金形成资产归村集体所有，通过发展农业产业发展壮大村集体经济。项目收益以村集体经济组织和全体成员为主，重点向监测对象倾斜。带动约50户农户通过茶叶生产年户均年增收超过8000元，形成群众稳定增收长效机制。</t>
  </si>
  <si>
    <t>低改茶园200亩，带动约50户群众通过茶叶生产年户均增收超过8000元</t>
  </si>
  <si>
    <t>茶园低改面积≥200亩</t>
  </si>
  <si>
    <t>经验收达到合格</t>
  </si>
  <si>
    <t>2024年11月底前完成低改任务</t>
  </si>
  <si>
    <t>低改茶园每亩成本小于等于400元</t>
  </si>
  <si>
    <t>项目建成后带动约50户农户通过茶叶生产年户均年增收超过8000元</t>
  </si>
  <si>
    <t>可解决60余人就近就地就业，建立长期稳定增收机制</t>
  </si>
  <si>
    <t xml:space="preserve">项目实施后可持续带动群众增收20年
</t>
  </si>
  <si>
    <t>2024年福成镇程家坝村肉牛养殖项目</t>
  </si>
  <si>
    <t>采取村企合作方式，新建养殖厂房600平方米，养牛100头。企业每年按照投入财政资金的5%向村集体分红万元。合作协议终止时，企业将投入本金归还村集体，并采取抵押担保方式，确保资金安全。</t>
  </si>
  <si>
    <t>财政资金形成资产归村集体所有，通过发展农业产业发展壮大村集体经济。项目收益以村集体经济组织和全体成员为主，重点向监测对象倾斜。企业每年按照投入财政资金的5%向村集体分红4万元。合作协议终止时，企业将投入本金归还村集体，并采取抵押担保方式，确保资金安全</t>
  </si>
  <si>
    <t>企业每年按照投入财政资金的5%向村集体分红4万元万元。合作协议终止时，企业将投入本金归还村集体，并采取抵押担保方式，确保资金安全。</t>
  </si>
  <si>
    <t>新建圈舍600平方米，养牛100头</t>
  </si>
  <si>
    <t>养殖1头肉牛（含圈舍及购买）成本低于8000元</t>
  </si>
  <si>
    <t>企业每年按照投入财政资金的5%向村集体分红4万元。合作协议终止时，企业将投入本金归还村集体，</t>
  </si>
  <si>
    <t>可带动群众长期稳定增收，并带动不少于5户发展肉牛生产增收。</t>
  </si>
  <si>
    <t>15年</t>
  </si>
  <si>
    <t>企业每年按照投入财政资金的5%向村集体分红4万元</t>
  </si>
  <si>
    <t>2024年福成镇佛头山烤烟产业道路建设项目</t>
  </si>
  <si>
    <t>新修烤烟产业道路黄水沟至龙洞沟砂石路4公里，新发展烤烟200亩。</t>
  </si>
  <si>
    <t>福成镇佛头山村</t>
  </si>
  <si>
    <t>财政资金形成资产归村集体所有，通过发展农业产业发展壮大村集体经济。项目收益以村集体经济组织和全体成员为主，重点向监测对象倾斜。带动10户近40人发展烤烟生产年增收70万元。解决约20人就业困难。</t>
  </si>
  <si>
    <t>项目建设完成后每年可扩大烤烟种植面积200亩，促进10户近40人发展烤烟生产年增收70万元。解决约20人就业困难。</t>
  </si>
  <si>
    <t>砂石路建设≥4公里</t>
  </si>
  <si>
    <t>各村建设质量经验收合格。</t>
  </si>
  <si>
    <t>2024年11月底前</t>
  </si>
  <si>
    <t>建设1公里砂石路不高于27万元。</t>
  </si>
  <si>
    <t>项目建设完成后每年可扩大烤烟种植面积200亩，促进10户近40人发展烤烟生产年增收70万元。</t>
  </si>
  <si>
    <t>解决约20人就业困难。</t>
  </si>
  <si>
    <t>佛头山股份经济合作社</t>
  </si>
  <si>
    <t>杨中策</t>
  </si>
  <si>
    <t>13991612739</t>
  </si>
  <si>
    <t>2024年碑坝镇梁堂村特色中药材种植项目</t>
  </si>
  <si>
    <t>种植特色中药材200亩</t>
  </si>
  <si>
    <t>通财政资金形成资产归村集体所有，通过发展农业产业发展壮大村集体经济。项目收益以村集体经济组织和全体成员为主，重点向监测对象倾斜。</t>
  </si>
  <si>
    <t>土地流转、劳动务工</t>
  </si>
  <si>
    <t>质量合格率≧97%</t>
  </si>
  <si>
    <t>项目建设期3年</t>
  </si>
  <si>
    <t>项目拨付资金150万元</t>
  </si>
  <si>
    <t>2024年黄官镇桂花村养牛厂建设项目</t>
  </si>
  <si>
    <t>新建养牛场建筑面积5亩，其中牛棚3.5亩，配套饲料加工点，配料室、管理用房1.5亩，配套水井1口，电力设施</t>
  </si>
  <si>
    <t xml:space="preserve">黄官镇桂花村
</t>
  </si>
  <si>
    <t>财政资金形成资产归村集体所有，通过发展农业产业发展壮大村集体经济。项目收益以村集体经济组织和全体成员为主，重点向监测对象倾斜。带动农户共计475户，受益人1573人，带动农民经济发展</t>
  </si>
  <si>
    <t>完成养殖
厂基地建设</t>
  </si>
  <si>
    <t xml:space="preserve">按协议进行
</t>
  </si>
  <si>
    <t>90万</t>
  </si>
  <si>
    <t>增加收入</t>
  </si>
  <si>
    <t>≥20年</t>
  </si>
  <si>
    <t>黄官镇
桂花村</t>
  </si>
  <si>
    <t>谭国富</t>
  </si>
  <si>
    <t>2024年南郑区黄官镇高石坎村蚕桑种养基地改扩建项目</t>
  </si>
  <si>
    <t>改建养蚕车间990㎡，新建小蚕共育室140㎡，购置小蚕环境智能控制系统2套，购置配套设施1批。</t>
  </si>
  <si>
    <t>新建+改建</t>
  </si>
  <si>
    <t>黄官镇
高石坎村</t>
  </si>
  <si>
    <t>财政资金形成资产归村集体所有，通过发展农业产业发展壮大村集体经济。项目收益以村集体经济组织和全体成员为主，重点向监测对象倾斜。带动周边群众就地务工100余人，户均年增收3000元以上。</t>
  </si>
  <si>
    <t xml:space="preserve"> 完成养蚕车间改建990㎡，新建小蚕共育室140㎡，购置小蚕环境智能控制系统2套，购置配套设施1批。项目建设投入生产，产生经济效益。
</t>
  </si>
  <si>
    <t xml:space="preserve">改建养蚕车间990㎡，新建小蚕共育室140㎡，购置小蚕环境智能控制系统2套，购置配套设施1批。
</t>
  </si>
  <si>
    <t>项目建设合格率100%</t>
  </si>
  <si>
    <t>项目总投资65万元</t>
  </si>
  <si>
    <t>特色产业产值大于30万元</t>
  </si>
  <si>
    <t>受益人口数大于100余人</t>
  </si>
  <si>
    <t>郭继忠</t>
  </si>
  <si>
    <t>2023年南郑区黄官镇何家沟村产业道路建设项目</t>
  </si>
  <si>
    <t>一、二组有机大米种植区道路硬化路面长2公里，路基宽4.5米，路面宽3.5米。</t>
  </si>
  <si>
    <t>黄官镇何家沟村</t>
  </si>
  <si>
    <t>改善农户生活生产条件，带动全村村民持续增收</t>
  </si>
  <si>
    <t>产业基地道路2公里</t>
  </si>
  <si>
    <t>1.8公里</t>
  </si>
  <si>
    <t>何家沟村股份经济合作社</t>
  </si>
  <si>
    <t>汤文明</t>
  </si>
  <si>
    <t>2024年黄官社区集体经济发展项目</t>
  </si>
  <si>
    <t>黄官社区投入100万元，以村企合作的方式，发展壮大村集体经济，增加群众收入。</t>
  </si>
  <si>
    <t xml:space="preserve">黄官镇黄官社区
</t>
  </si>
  <si>
    <t>完成扶贫资金收益分配，按6%收益率进行收益分红，带动脱贫户及监测户33户55人，年人均分红约327元，村集体收益4.2万元。</t>
  </si>
  <si>
    <t>≥100万</t>
  </si>
  <si>
    <t>100万</t>
  </si>
  <si>
    <t>带动全村脱贫户受益，增加集体收益</t>
  </si>
  <si>
    <t xml:space="preserve">黄官社区
</t>
  </si>
  <si>
    <t>杨有斌</t>
  </si>
  <si>
    <t>13629162777</t>
  </si>
  <si>
    <t>2024年牟家坝镇云峰寺村茶叶品牌提升项目</t>
  </si>
  <si>
    <t>开展茶园管理专题培训会，根据我村茶园现状进行种植、施肥、修剪等专题培训，对核心区域茶园进行“三品一标”认证。云峰寺观光茶园500余亩取得有机认证，村域“环山路”上下1500余亩无性系良种茶园取得绿色食品认证核心区茶园耕作道路改造提升。新建宽度2米的茶园耕作道路500米，配套建设水沟及排洪沟区.</t>
  </si>
  <si>
    <t>通过该项目实施后，茶产业从业人员在茶园种植、管理技术能得到有效提升。区域2800亩投产茶园通过“三品一标”认证，茶叶鲜叶品质大幅提升，产品附加值增加5%--10%，亩产预计达到5000元。茶园核心区基础设施的改造提升使得主导产业优势更加明显，对乡村振兴，茶农增收致富起到了积极推动的作用。</t>
  </si>
  <si>
    <t>全村2800亩投产茶园提质增效，改造提升核心区域茶园基础设施，科学化种植管理。</t>
  </si>
  <si>
    <t>产品附加值增加5%--10%</t>
  </si>
  <si>
    <t>25万元</t>
  </si>
  <si>
    <t>受益人口≥1847人</t>
  </si>
  <si>
    <t>2024年牟家坝镇牟家坝社区黄花菜种植示范基地建设项目</t>
  </si>
  <si>
    <t>在牟家坝社区九组，五亩地流转农户自留地，通过帮扶单位陕西广电融媒体集团联系销售渠道，建设种植黄花菜示范基地5亩，已基地发展带动农户发展的模式进行种植、销售，增加经济收入。</t>
  </si>
  <si>
    <t>通财政资金形成资产归村集体所有，通过发展农业产业发展壮大村集体经济。项目收益以村集体经济组织和全体成员为主，重点向监测对象倾斜。带动周边823户农户陆续发展散户种植，由社区集体经济组织统一收购、加工销售的方式，增加农户经济收入，资金形成的资产归集体经济组织所有，基地收入的6%用于脱贫户和集体经济组织分红。</t>
  </si>
  <si>
    <t>带动脱贫户及三类人群和一般农户发展种植业增收，增加社区集体经济收入。</t>
  </si>
  <si>
    <t>预计带动社区823户农户，户均增收500元。</t>
  </si>
  <si>
    <t>5亩</t>
  </si>
  <si>
    <t>15万元</t>
  </si>
  <si>
    <t>受益人口2209人</t>
  </si>
  <si>
    <t>按照财政资金6%向村集体分红，带动社区823户2209人，脱贫户132户379人增收</t>
  </si>
  <si>
    <t>2024年小南镇双龙村七组产业道路建设项目</t>
  </si>
  <si>
    <t>硬化产业道路1.2公里，路基4.5米，路面3.5米，完善全线排水设施及安防</t>
  </si>
  <si>
    <t>小南海</t>
  </si>
  <si>
    <t>新建产业道路1.2公里，配套安防、排水设施；改善当地通行条件；带动该地600亩中药材、水果、茶叶产业发展；受益农户765人。</t>
  </si>
  <si>
    <t>新建产业道路1.2公里，带动该地中药材、水果、茶叶产业发展；受益农户765人。</t>
  </si>
  <si>
    <t>新建产业道路1.2公里</t>
  </si>
  <si>
    <t>90万元</t>
  </si>
  <si>
    <t>础设施带动增加产业值10万元以上</t>
  </si>
  <si>
    <t>受益脱贫人口168人</t>
  </si>
  <si>
    <t>双龙村股份经济合作社</t>
  </si>
  <si>
    <t>张海军</t>
  </si>
  <si>
    <t>765人</t>
  </si>
  <si>
    <t>改善群众出行条件</t>
  </si>
  <si>
    <t>2024年协税镇协税村农事服务中心建设项目</t>
  </si>
  <si>
    <t>新建设800平方米服务设施及相应配套基础设施</t>
  </si>
  <si>
    <t>财政资金形成资产归村集体所有，通过发展农业产业发展壮大村集体经济。项目收益以村集体经济组织和全体成员为主，重点向监测对象倾斜。</t>
  </si>
  <si>
    <t>建设800平方米服务设施及相应配套基础设施</t>
  </si>
  <si>
    <t>补助标准50万</t>
  </si>
  <si>
    <t>带动增加收入≥1000元</t>
  </si>
  <si>
    <t>受益人口数≥2578人</t>
  </si>
  <si>
    <t>持续带动10年</t>
  </si>
  <si>
    <t>李安杰</t>
  </si>
  <si>
    <t>2578人</t>
  </si>
  <si>
    <t>脱贫户50户125人.监测对象7户13人</t>
  </si>
  <si>
    <t>2024年梁山镇荣国村大棚蔬菜建设项目</t>
  </si>
  <si>
    <t>财政资金形成资产归村集体所有，通过发展农业产业发展壮大村集体经济。项目收益以村集体经济组织和全体成员为主，重点向监测对象倾斜。带动50户群众获得收益</t>
  </si>
  <si>
    <t>项目收益农户50户171人</t>
  </si>
  <si>
    <t>已脱贫户和监测对象2户4人。</t>
  </si>
  <si>
    <t>2024年南郑区湘水镇盘龙庵村茶叶加工生产线建设项目</t>
  </si>
  <si>
    <t>新建钢结构厂房两层面积600㎡，茶叶生产线设备一套及附属设施建设</t>
  </si>
  <si>
    <t>湘水镇盘龙庵村</t>
  </si>
  <si>
    <t>财政资金形成资产归村集体所有，通过发展农业产业发展壮大村集体经济。项目收益以村集体经济组织和全体成员为主，重点向监测对象倾斜。带动总人口300户862人（其中已脱贫户和监测对象96户256人）</t>
  </si>
  <si>
    <t>新建钢结构厂房两层面积600㎡；配备茶叶生产设备一套，受益总人口300户862人（其中已脱贫户和监测对象96户256人）</t>
  </si>
  <si>
    <t>新建钢结构厂房两层面积600㎡，配备茶叶生产设备一套。</t>
  </si>
  <si>
    <t>财政支持标准150万元</t>
  </si>
  <si>
    <t>茶叶生产线带动每年增加产业产值30万元</t>
  </si>
  <si>
    <t>茶叶产业带动增加项目区区域人口就业人数≥30人，受益农户人数达300人。</t>
  </si>
  <si>
    <t xml:space="preserve">陶军   </t>
  </si>
  <si>
    <t>17392387369</t>
  </si>
  <si>
    <t>2024年南郑区湘水镇盘龙庵村十二组茶叶产业路拓宽项目</t>
  </si>
  <si>
    <t>从村部厕所旁至金鸡岭，新建砂石道路1.5公里,路基宽4.5米，路面宽度3.5米及附属配套排水管等设施.</t>
  </si>
  <si>
    <t>改善100亩茶园产业道路出行难问题，带动经济发展。受益群众300户864人，其中已脱贫户及三类人群96户256人，户均增收1000元。</t>
  </si>
  <si>
    <t>直接受益</t>
  </si>
  <si>
    <t>该项目拓宽道路1.5公里,路基宽4.5米，路面宽度3.5米，附属配套排水管。改善100亩茶园产业道路出行难问题，带动经济发展。受益群众300户864人，其中已脱贫户及三类人群96户256人，户均增收1000元</t>
  </si>
  <si>
    <t xml:space="preserve">新建砂石道路1.5公里,路基宽4.5米，路面宽3.5米附属配套排水管等设施。
</t>
  </si>
  <si>
    <t xml:space="preserve">砂石路财政支持标准20万元/公里
</t>
  </si>
  <si>
    <t xml:space="preserve">项目区产业增效≥20%
</t>
  </si>
  <si>
    <t>受益群众300户864人，其中已脱贫户及三类人群96户256人</t>
  </si>
  <si>
    <t>建成后使用年限10年</t>
  </si>
  <si>
    <t>2024年法镇后河村中药材虎杖种植基地建设项目</t>
  </si>
  <si>
    <t>新建中药材虎杖种植基地，新种植虎杖60亩。建设内容：60亩闲置坡地土地整理、种苗3000斤、有机肥料50吨。</t>
  </si>
  <si>
    <t>财政资金形成资产归村集体所有，通过发展农业产业发展壮大村集体经济。项目收益以村集体经济组织和全体成员为主，重点向监测对象倾斜。村集体预计3年增收30余万，同时带动50余人就业务工。</t>
  </si>
  <si>
    <t xml:space="preserve">土地流转         带动生产  </t>
  </si>
  <si>
    <t>该项目建成后，解决后河村四组60亩农田中药材基地产业发展，村集体预计3年增收30余万，同时带动50余人就业务工。</t>
  </si>
  <si>
    <t>≥50亩</t>
  </si>
  <si>
    <t>收益50人</t>
  </si>
  <si>
    <t>收益120人</t>
  </si>
  <si>
    <t>2024年法镇后河村中药材加工厂及气调库建设项目</t>
  </si>
  <si>
    <t>新建500平方米装配式钢结构厂房1座；新建300m³气调库1座；150平方米烘干房1座，900平方米晾晒场地硬化；厂房航吊设备；中药材清洗池；3台中药材切片机以及相关配套设施建设。</t>
  </si>
  <si>
    <t>项财政资金形成资产归村集体所有，通过发展农业产业发展壮大村集体经济。项目收益以村集体经济组织和全体成员为主，重点向监测对象倾斜。项目区农民平均每亩地可增收3000元；该项目作为一项劳动力密集型产业，项目建设和投产运营，能够直接解决20个就业岗位，还通过其他原辅材料供应、销售、服务等方式间接解决上下游产业至少30个左右就业岗位。与此同时，本项目通过对直接和间接带动就业，使安置区每个就业家庭都能得到一份稳定的收入项目建设解决了农村剩余劳动力，促进社会发展、对后河村农业产业结构调整具有较大的带动作用，具有较好的社会效益.</t>
  </si>
  <si>
    <t xml:space="preserve">带动生产   资产入股  </t>
  </si>
  <si>
    <t>项目建成后，将大大提高法镇中草药产业的加工和储藏能力，切实提高农户的产业发展积极性，项目区农民平均每亩地可增收3000元；该项目作为一项劳动力密集型产业，项目建设和投产运营，能够直接解决20个就业岗位，还通过其他原辅材料供应、销售、服务等方式间接解决上下游产业至少30个左右就业岗位。与此同时，本项目通过对直接和间接带动就业，使安置区每个就业家庭都能得到一份稳定的收入项目建设解决了农村剩余劳动力，促进社会发展、对后河村农业产业结构调整具有较大的带动作用，具有较好的社会效益.</t>
  </si>
  <si>
    <t>≥800</t>
  </si>
  <si>
    <t>135万元</t>
  </si>
  <si>
    <t>收益55人</t>
  </si>
  <si>
    <t>项目建设完成后，通过收益壮大村集体经济</t>
  </si>
  <si>
    <t>2024年法镇后河村烤烟基地厂房建设项目</t>
  </si>
  <si>
    <t>后河村现有烤烟厂房1处，占地面积700平方米，2024年种植雪茄200余亩，为满足生产需要，现需进行改扩建，建设内容为：在原烤烟厂房改建加层钢结构一层，加层面积700平米，及其厂房配套航吊设备，厂房结构形式采用重钢门架式钢架结构。</t>
  </si>
  <si>
    <t>财政资金形成资产归村集体所有，通过发展农业产业发展壮大村集体经济。项目收益以村集体经济组织和全体成员为主，重点向监测对象倾斜。厂房建成后采取对外租赁形式，村集体收益4万元，同时该项目支付劳务工资35余万元，长期带动后河村、梓橦村120余人就业务工。</t>
  </si>
  <si>
    <t>土地流转  带动生产  资产入股</t>
  </si>
  <si>
    <t>该项目建成后，有效解决300余亩雪茄烟叶生产晾晒，打造后河村雪茄种植基地，村集体收益4万元，同时该项目支付劳务工资35余万元，长期带动后河村、梓橦村120余人就业务工。</t>
  </si>
  <si>
    <t>≥670㎡</t>
  </si>
  <si>
    <t>2024年法镇后河村雪茄烟基地产业路建设项目</t>
  </si>
  <si>
    <t>道路长2600米，路基宽4.5米、路面宽3.5米、厚30厘米砂石产业道路。</t>
  </si>
  <si>
    <t>该项目建成后，有效解决260余亩田地生产种植；村集体增收同时该项目建设解决85户280余人生产生活通行。</t>
  </si>
  <si>
    <t>土地流转          带动生产</t>
  </si>
  <si>
    <t>≥2600米</t>
  </si>
  <si>
    <t>84万元</t>
  </si>
  <si>
    <t>收益280人</t>
  </si>
  <si>
    <t>2024年汉山街道办事处白家湾村股份经济合作社菌蔬轮作基地提升改造项目建设</t>
  </si>
  <si>
    <t>建设护栏5000米；蔬菜育苗中心1亩，蔬菜精选设施设备1000平米，并配套建设水肥一体化65亩；冷藏运输工具及配套建设消防等相关附属设施设备</t>
  </si>
  <si>
    <t>政府补贴≤280万元</t>
  </si>
  <si>
    <t>带动已脱贫户46户112人</t>
  </si>
  <si>
    <t>2024年红庙镇罗帐岭村9组茶园砂石路建设项目</t>
  </si>
  <si>
    <t>新建1.5公里砂石路（150亩茶园内）</t>
  </si>
  <si>
    <t>建设长度≧1500米</t>
  </si>
  <si>
    <t>项目资金30万元</t>
  </si>
  <si>
    <t>收益农户66户201人</t>
  </si>
  <si>
    <t>6户15人</t>
  </si>
  <si>
    <t>2024年红庙镇西沟村水肥一体化建设项目</t>
  </si>
  <si>
    <t>新建水肥一体化建设150亩，猕猴桃产业园高质高效建设</t>
  </si>
  <si>
    <t>年产值15万斤</t>
  </si>
  <si>
    <t>60万</t>
  </si>
  <si>
    <t>≧20万</t>
  </si>
  <si>
    <t>带动贫困户34户74人</t>
  </si>
  <si>
    <t>2024年红庙镇西沟村育肥牛圈舍建设项目</t>
  </si>
  <si>
    <t>发展肉牛养殖100头，养殖基地建设2000平米</t>
  </si>
  <si>
    <t>年产值100头</t>
  </si>
  <si>
    <t>≧100万</t>
  </si>
  <si>
    <t>带动30户68人</t>
  </si>
  <si>
    <t>2024年青树镇欢喜村鑫盛茶叶产业园基础设施建设项目</t>
  </si>
  <si>
    <t>新建产业园观光道路1.2公里宽2米砂石路，完善园区沟渠沟渠，购买炒茶设备等相关设施。</t>
  </si>
  <si>
    <t>青树镇欢喜岭村</t>
  </si>
  <si>
    <t>改善茶叶产业园基础设施，受益农户35户80人，其中脱贫户10户20人。</t>
  </si>
  <si>
    <t>30万</t>
  </si>
  <si>
    <t>受益人口数35户80人</t>
  </si>
  <si>
    <t>2024年青树镇欢喜岭村丰盈农产品深加工厂建设项目</t>
  </si>
  <si>
    <t>计划建设：年产60吨的农产品（食用菌、粮油、瓜果蔬菜等）初深加工生产线二条，修建标准化厂房1500平米，晒场800平米，含速冻库一座，保温库一座，购置分拣设备一套、运输车辆2台，配套建设消防、安防等相关附件属设施。其中申请财政资金280万建设厂房1500平米。</t>
  </si>
  <si>
    <t>项目建成后可新增周边务工人口100人，同时带动全村602户1933人增收。</t>
  </si>
  <si>
    <t>建设厂房1500平米。项目建成后可新增周边务工人口100人，同时带动全村602户1933人增收。</t>
  </si>
  <si>
    <t>建设厂房1500平米。</t>
  </si>
  <si>
    <t>280万元</t>
  </si>
  <si>
    <t>受益人口数602户1933人</t>
  </si>
  <si>
    <t>2024年青树镇沙河村稻渔综合种养提升项目</t>
  </si>
  <si>
    <t xml:space="preserve">提升稻鱼综合养殖基地生产条件，建设防涝设施、进排水系统，服务100亩稻鱼综合养殖基地。      </t>
  </si>
  <si>
    <t>该项目建设完成后，使全村110人受益，其中脱贫人口和监测对象40人。</t>
  </si>
  <si>
    <t xml:space="preserve">提升稻鱼综合养殖基地生产条件，建设防涝设施、进排水系统，服务100亩稻鱼综合养殖基地。    </t>
  </si>
  <si>
    <t>5万元</t>
  </si>
  <si>
    <t>使全村110人受益</t>
  </si>
  <si>
    <t>2024年青树镇沙河村食用菌深加工生产线建设</t>
  </si>
  <si>
    <t>一是建设食用菌深加工厂，占地面积1300平方米，食用菌深加工生产线2条，全自动产品分拣包装线1条；二是建设近郊创意休闲农园，该项目融合设施农业观光、农耕文化体验和劳动实践教育多功能于一体观光休闲园区，建设综合服务中心200平方米、迎宾广场、动植物认知乐园、科普大讲堂及文创DIY工坊600平方米；园区展示牌。企业自筹资金650万元。</t>
  </si>
  <si>
    <t>该项目建设完成后，使全村1662人受益，其中脱贫人口和监测对象165人。</t>
  </si>
  <si>
    <t>290万元</t>
  </si>
  <si>
    <t>受益人口数1200人</t>
  </si>
  <si>
    <t>2024年新集镇罗堰村特种水产种苗培育及示范养殖基地建设</t>
  </si>
  <si>
    <t>①建设双层保温大棚3200平米②海容保暖模块养殖池2600立方米③养殖水体生化处理糸统1000立方米</t>
  </si>
  <si>
    <t>新集镇
罗堰村和新集社区</t>
  </si>
  <si>
    <t>解决100余人就业岗位，可延长产业链，提高产品附加值，壮大龙头企业，可拉动包装，运输，维修等相关产业发。</t>
  </si>
  <si>
    <t>村集体年收入达16.8万</t>
  </si>
  <si>
    <t>带动脱贫户54户146人</t>
  </si>
  <si>
    <t>2024年新集镇罗堰村农事服务中心建设项目</t>
  </si>
  <si>
    <t>①新建砖混结构管理用房三间110平方米；新建砖混结构仓储用房二间90平方米、硬化场地180平方米；拓宽改造道路30米②新建烘干设施1套（含烘干塔、提升设施等）（③购置联合收割机2台、土地旋耕机1套、插秧机1台</t>
  </si>
  <si>
    <t>新集镇罗堰村</t>
  </si>
  <si>
    <t>通过农事中心项目的建成，可最大化缩减土地撂荒面积，减少农户劳动强度，实现机械化耕种，确保粮食自产、自供、自销，保证地方粮油生产安全。</t>
  </si>
  <si>
    <t>带动农业生产，增加粮油产量，减少农户劳动强度</t>
  </si>
  <si>
    <t>通过农事中心建设项目的建成，给三农服务打好坚实基础，确保稳定地方粮食安全</t>
  </si>
  <si>
    <t>①新建砖混结构管理用房三间110平方米；新建砖混结构仓储用房90平方米、硬化场地180平方米；拓宽改造道路30米②新建烘干设施1套（含烘干塔、提升设施等）（③购置联合收割机2台、土地旋耕机1套、插秧机1台</t>
  </si>
  <si>
    <t>减少农民种植成本，确保因自然灾害造成的粮食生产安全问题</t>
  </si>
  <si>
    <t>24户59人</t>
  </si>
  <si>
    <t>项目建成后形成的资产归村集体所有，带动全村农户发展粮油生产</t>
  </si>
  <si>
    <t>用于提升本村三农服务功能，减少农户劳动强度，增加收益</t>
  </si>
  <si>
    <t>2024年黎坪镇松坪村壮大村集体经济项目</t>
  </si>
  <si>
    <t>黎坪镇松坪村投入50万元以村企合作的方式，发展壮大村集体经济，增加群众收入。</t>
  </si>
  <si>
    <t>黎坪镇松坪村</t>
  </si>
  <si>
    <t>以资金入股的方式投资入股分红，资产归投资村集体所有，村（社区）通过无风险“保底分红+收益分红”不低于投入资金的6%（不低于3万元/村/年）获取。同时企业通过吸纳当地群众务工和收购农产品等方式带动群众增收，受益群众73户191人，其中：脱贫户（监测户） 35户 91 人。预计户均增收300元以上。</t>
  </si>
  <si>
    <t>目标1：村（社区）通过无风险“保底分红+收益分红”不低于投入资金的6%（不低于3万元/村/年）获取。  目标2：企业通过吸纳当地群众务工和收购农产品等方式带动群众增收，受益群众73户191人，其中：脱贫户（监测户） 35户 91 人。  目标3：预计户均增收300元以上。</t>
  </si>
  <si>
    <t>指标1：收益分红≥6%。指标2：受益群众73户。指标3：户均增收≥300元</t>
  </si>
  <si>
    <t>投资入股50万元</t>
  </si>
  <si>
    <t>收益分红年不低于投入资金的6%</t>
  </si>
  <si>
    <t>带动73户群众持续增收</t>
  </si>
  <si>
    <t>带动群众持续稳定增收</t>
  </si>
  <si>
    <t>按上级要求今年分红额度比列将采取不按平均方式分配，将根据户家庭困难程度以及对村集体公益事业的参与程度和平时参加培训会的参加率作为一个标准进行评判。</t>
  </si>
  <si>
    <t>2024年胡家营镇王河坎村产业道路建设项目</t>
  </si>
  <si>
    <t>新建长900米、宽3.5米硬化产业道路</t>
  </si>
  <si>
    <t>发展产业配套设施带动生产增收</t>
  </si>
  <si>
    <t>硬化长900米、宽3.5米蛋鸡养殖基地产业道路，带动群众增收</t>
  </si>
  <si>
    <t>长≥900米，宽≥3.5米</t>
  </si>
  <si>
    <t>道路质量合格</t>
  </si>
  <si>
    <t>项目扶持资金≤30万元</t>
  </si>
  <si>
    <t>村民在项目实施过程中务工增收</t>
  </si>
  <si>
    <t>改善生产生活条件，促进经济发展</t>
  </si>
  <si>
    <t>项目受益年限≥30年</t>
  </si>
  <si>
    <t>2024年圣水镇庄房村万方大塘种养殖基地改建项目</t>
  </si>
  <si>
    <t>（1）堤顶硬化路面宽3米，长300米。塘库周围栽植绿化苗木400株。（2）万方大塘上端水果基地提升，约100亩，计划在两侧山坡栽植樱桃、水蜜桃、脆李等，（3）水果基地道路、通水等基础设施提升，硬化道路长1公里，宽3米，埋设基础通水管网1公里等配套设施。</t>
  </si>
  <si>
    <t>发展庄房村产业，壮大村集体经济，带动周边农户及脱贫户务工50人，人均增收3000元</t>
  </si>
  <si>
    <t>堤顶硬化路面宽3米，长300米。塘库周围栽植绿化苗木400株。（2）万方大塘上端水果基地提升，约100亩，计划在两侧山坡栽植樱桃、水蜜桃、脆李等，（3）水果基地道路、通水等基础设施提升，硬化道路长1公里，宽3米，埋设基础通水管网1公里等配套设施。</t>
  </si>
  <si>
    <t>穆小军</t>
  </si>
  <si>
    <t>项目收益农户42户158人，其中已脱贫户15户45人，人均增收500元。</t>
  </si>
  <si>
    <t>2024年新集镇新合村艾草产业链基地建设</t>
  </si>
  <si>
    <t>新建艾草储存库房312平方米，加工车间165平方米，产品展示间46.8平方米，购置艾草提绒及加工设备19台。</t>
  </si>
  <si>
    <t>新集镇新合村</t>
  </si>
  <si>
    <t>通过发展艾草种植及深加工，确保新合村及周边村群众增加经济收益，带动脱贫户务工，项目建成后新合村股份经济合作社按照总投资的6%进行整体租赁，至少带动43户230人增收，并持续壮大村集体经济收入。</t>
  </si>
  <si>
    <t>资产入股、群众务工、收益分红</t>
  </si>
  <si>
    <t xml:space="preserve">项目形成资产归村集体所有，带动当地群众增收。以资产形式入股企业，每年按6%分红。
</t>
  </si>
  <si>
    <t>村集体经济年收益分红13万元</t>
  </si>
  <si>
    <t>带动群众增收338人</t>
  </si>
  <si>
    <t>110户338人。</t>
  </si>
  <si>
    <t>63人</t>
  </si>
  <si>
    <t>2024年汉山街道办汉山村水果基地提升项目</t>
  </si>
  <si>
    <t xml:space="preserve">①提质增效现有集体果园135.4亩（杏园88.4亩，李子园47亩），主要用于园区管护、施肥、补苗、基础设施修补（围栏、步道）提升改造。             </t>
  </si>
  <si>
    <t>项目扶持资金形成的资产产权归村集体经济组织所有，村股份经济合作社采取集体承建，农户经营的方式，保证15户农户增收800元，村集体年收入不低于1万元。</t>
  </si>
  <si>
    <t xml:space="preserve">①提质增效现有集体果园杏园135.4亩，主要用于园区管护、施肥、补苗、基础设施（围栏、步道）替身改造。             </t>
  </si>
  <si>
    <t xml:space="preserve">①提质增效现有集体果园杏园136.4亩，主要用于园区管护、施肥、补苗、基础设施（围栏、步道）替身改造。             </t>
  </si>
  <si>
    <t>≤70万元</t>
  </si>
  <si>
    <t>项目受益农户487户187人</t>
  </si>
  <si>
    <t>带动已脱贫户15户28人</t>
  </si>
  <si>
    <t>2024年汉山街道办汉山村农业产业提升项目</t>
  </si>
  <si>
    <t xml:space="preserve">①新建果园沿线空余土地蔬菜大棚30亩，              </t>
  </si>
  <si>
    <t>≤65万元</t>
  </si>
  <si>
    <t>2024年汉山街道办赵家湾村芳香之旅农业产业园建设项目</t>
  </si>
  <si>
    <t>①新建智能科技阳光温室大棚1300平方米；        ②农产品储藏中心440平方米（2层）；                                   ③农产品初加工车间300平方米；                 ④蔬菜坡地整治22亩（含浆砌石200立方）。</t>
  </si>
  <si>
    <t>汉山街道办赵家湾村</t>
  </si>
  <si>
    <t>新建阳光温室大棚1800平方米。含相关配套设施设备</t>
  </si>
  <si>
    <t>政府补贴≤290万元</t>
  </si>
  <si>
    <t>受益人口620人，其中受益脱贫户13户26人。</t>
  </si>
  <si>
    <t>其中受益脱贫户21户56人。</t>
  </si>
  <si>
    <t>2024年汉山街道办赵家湾村水果基地园区产业路项目</t>
  </si>
  <si>
    <t>在赵家湾村产业园区新建980米砂石生产道路，硬化2.4公里生产道路。</t>
  </si>
  <si>
    <t>项目扶持资金形成的资产产权归村集体经济组织所有，基础设施的改善，收益农户120户，其中已脱贫户18户48人。</t>
  </si>
  <si>
    <t>项目扶持资金形成的资产产权归村集体经济组织所有，基础设施的改善，收益农户120户，其中已脱贫户18户48人。新建980米砂石生产道路，硬化2.4公里生产道路。</t>
  </si>
  <si>
    <t>新建980米砂石生产道路，硬化2.4公里生产道路。</t>
  </si>
  <si>
    <t>≤150万元</t>
  </si>
  <si>
    <t>园区建成后</t>
  </si>
  <si>
    <t>带动已脱贫户18户48人</t>
  </si>
  <si>
    <t>2024年碑坝镇广家店村产业砂石路建设项目</t>
  </si>
  <si>
    <t>新建3.5米宽砂石路周大友院子到唐家沟1.3公里，猴儿坝平板桥付贵远0.2公里，阳坡坪到赵家桠河0.3公里，吴培发至张明元处0.2公里</t>
  </si>
  <si>
    <t>硬化道路2公里</t>
  </si>
  <si>
    <t>硬化道路≥2公里</t>
  </si>
  <si>
    <t>项目拨付资金40万元</t>
  </si>
  <si>
    <t>2024年碑坝镇松树庵村中药材发展基地</t>
  </si>
  <si>
    <t>新发展中药材基地400亩，基地配套设施建设，水肥一体化及杀虫设施建设。</t>
  </si>
  <si>
    <t>建设中药材种植基地400亩，利于松树庵村经济发展，带动增加社会效益</t>
  </si>
  <si>
    <t>实现400亩中药材基地建设完成、有效投产</t>
  </si>
  <si>
    <t>建设中药材种植基地≥400亩</t>
  </si>
  <si>
    <t>2024年胡家营镇高皇村肉牛养殖场建设项目</t>
  </si>
  <si>
    <t>新建肉牛养殖圈舍400㎡，配套建设库房100㎡、粪污处理设施（沉淀池、干粪场）100㎡。项目建成后财政资金所形成的资产归村集体经济组织所有。</t>
  </si>
  <si>
    <t>项目扶持资金形成的资产产权归村集体经济组织所有，年收益分红不低于5%，收益分配以村集体经济组织和全体成员为主，带动脱贫户6户16人、监测户2户4人务工增收。</t>
  </si>
  <si>
    <t>土地流转、带动生产、收益分红</t>
  </si>
  <si>
    <t>新建肉牛养殖圈舍≥400㎡</t>
  </si>
  <si>
    <t>项目扶持资金≤45万元</t>
  </si>
  <si>
    <t>村集体年收益分红≥5%；产业带动脱贫户增收≥1000元</t>
  </si>
  <si>
    <t>带动脱贫人口就业人数≥6人；受益人口数≥20人</t>
  </si>
  <si>
    <t>2024
年1-
12月</t>
  </si>
  <si>
    <t>2024年南郑区碑坝镇大西坝村猕猴桃产业园道路硬化项目</t>
  </si>
  <si>
    <t>道路1.8公里长，拓宽至4.5米，水泥硬化，配套排水及安防设施</t>
  </si>
  <si>
    <t>碑坝镇大西坝村</t>
  </si>
  <si>
    <t>改善出行，提高群众满意度</t>
  </si>
  <si>
    <t>硬化道路1.8公里</t>
  </si>
  <si>
    <t>硬化道路≥1.8公里</t>
  </si>
  <si>
    <t>项目资金≤135</t>
  </si>
  <si>
    <t>交通条件改善带动产业亩均成本降低20%</t>
  </si>
  <si>
    <t>收益村民人口≥168人</t>
  </si>
  <si>
    <t>使用年限≥20年</t>
  </si>
  <si>
    <t>①智慧农业</t>
  </si>
  <si>
    <t>2024年高台镇战斗村蔬菜育苗基地建设项目</t>
  </si>
  <si>
    <t>建设黄瓜、西红柿、茄子、芹菜等移栽型蔬菜育苗基地4000平米，等配套设施。</t>
  </si>
  <si>
    <t>高台镇战斗村</t>
  </si>
  <si>
    <t>计划带动581户1933人受益</t>
  </si>
  <si>
    <t>新建蔬菜育苗基地4000平方米</t>
  </si>
  <si>
    <t>项目资金≦280万元</t>
  </si>
  <si>
    <t>带动农户≥1933人</t>
  </si>
  <si>
    <t>战斗村</t>
  </si>
  <si>
    <t>孙学文</t>
  </si>
  <si>
    <t>②科技服务</t>
  </si>
  <si>
    <t>2024年农业农村局农产品检验检测机构实验室检测能力提升项目</t>
  </si>
  <si>
    <t>实验室改造、仪器采购维修维护、人员能力培训提升、试剂采购、废液处理、水电费采样费等</t>
  </si>
  <si>
    <t>南郑区农检中心</t>
  </si>
  <si>
    <t>全年种植业农产品检测定性定量4600个等</t>
  </si>
  <si>
    <t>实验室规范建设，正常运行，全年定性定量监测种植业农产品4600个</t>
  </si>
  <si>
    <t>定性定量4600个</t>
  </si>
  <si>
    <t>抽检合格率≥98%</t>
  </si>
  <si>
    <t>项目实施≤1年</t>
  </si>
  <si>
    <t>项目财政总投入28万元</t>
  </si>
  <si>
    <t>对全区种植业农产品进行农残、重金属检测</t>
  </si>
  <si>
    <t>2024年农业农村局农产品定量检测项目</t>
  </si>
  <si>
    <t>农产品农药、重金属、兽药等检测</t>
  </si>
  <si>
    <t>南郑区农检中心、区畜牧中心、区水产站</t>
  </si>
  <si>
    <t>种植业200个、水产80个、畜产品120个</t>
  </si>
  <si>
    <t>定量检测农产品400个</t>
  </si>
  <si>
    <t>农产品农药、重金属、兽药400个</t>
  </si>
  <si>
    <t>项目财政总投入32万元</t>
  </si>
  <si>
    <t>对全区种植业 、水产品、畜产品进行检测</t>
  </si>
  <si>
    <t>区农检中心、畜牧中心、水产站</t>
  </si>
  <si>
    <t>张可\李万春\周靖</t>
  </si>
  <si>
    <t>2024年农业农村局兽医实验室改造提升项目</t>
  </si>
  <si>
    <t>改造实验室200平方米、购置实验设备15台（套）、新建疫苗库冷藏库15平方米</t>
  </si>
  <si>
    <t>新建、改建</t>
  </si>
  <si>
    <t>南郑区畜牧中心</t>
  </si>
  <si>
    <t>对全区畜禽疫病进行监测预警。年可监测猪羊禽等家畜5000余份</t>
  </si>
  <si>
    <t>建成县级标准化兽医实验室1个</t>
  </si>
  <si>
    <t>年可监测猪羊禽等家畜5000余份</t>
  </si>
  <si>
    <t>项目总投资75万</t>
  </si>
  <si>
    <t>降低畜禽疫病传播流行20%以上，至少挽回经济损失500余万元</t>
  </si>
  <si>
    <t>促进畜牧业持续健康发展</t>
  </si>
  <si>
    <t>区动物疫控中心</t>
  </si>
  <si>
    <t>周靖</t>
  </si>
  <si>
    <t>0916-5512298</t>
  </si>
  <si>
    <t>2024年南郑区梁山镇数字农业项目</t>
  </si>
  <si>
    <t>配套购置虫情监测设备1套、控制系统软件3套、智能操作设备2套、植保无人机2台套和孢子分析仪1台套等智能设备</t>
  </si>
  <si>
    <t>续建</t>
  </si>
  <si>
    <t>项目建设形成资产归村集体所有</t>
  </si>
  <si>
    <t>③人才培养</t>
  </si>
  <si>
    <t>④农业社会化服务</t>
  </si>
  <si>
    <t>5.金融配套项目</t>
  </si>
  <si>
    <t>①小额贷款贴息</t>
  </si>
  <si>
    <t>2024年南郑区乡村振兴局金融帮扶贷款贴息项目</t>
  </si>
  <si>
    <t>对全区脱贫人口小额信贷、涉农龙头企业、合作社、家庭农场等经营主体带动脱贫户稳定增收产业贷款，互助协会脱贫户会员借款进行贴息。</t>
  </si>
  <si>
    <t>通过对享受脱贫人口小额信贷、互助协会借款的脱贫户进行贴息，使1500户脱贫户受益。</t>
  </si>
  <si>
    <t>孙晓</t>
  </si>
  <si>
    <t>2024年南郑区乡村振兴局新型经营主体贷款贴息项目</t>
  </si>
  <si>
    <t>对全区新型经营主体贷款进行贴息</t>
  </si>
  <si>
    <t>新型经营主体通过吸纳脱贫户或监测对象务工，收购农产品，群众代养等方式，增加脱贫户或监测对象收入。受益脱贫户500户。</t>
  </si>
  <si>
    <t>②小额信贷风险补偿金</t>
  </si>
  <si>
    <t>2024年南郑区乡村振兴局小额信贷风险补偿金项目</t>
  </si>
  <si>
    <t>对全区享受小额信贷的脱贫人口和监测对象贷款风险补偿</t>
  </si>
  <si>
    <t>通过小额信贷风险补偿，解决脱贫人口、监测对象产业发展后顾之忧</t>
  </si>
  <si>
    <t>对脱贫人口、监测对象1500户享受小额信贷风险补偿，使其更好发展产业。</t>
  </si>
  <si>
    <t>≥96</t>
  </si>
  <si>
    <t>③新型经营主体贷款贴息</t>
  </si>
  <si>
    <t>④其他</t>
  </si>
  <si>
    <t>①庭院特色种植</t>
  </si>
  <si>
    <t>②庭院特色养殖</t>
  </si>
  <si>
    <t>③庭院特色手工</t>
  </si>
  <si>
    <t>2024年汉山街道办赵家湾村村企合作庭院经济项目</t>
  </si>
  <si>
    <t>通过村企合作的方式，对赵家湾村粉条坊、油坊进行改造提升，主要建设内容为①油坊；木榨床1套，碾籽机1台，炒锅灶1台，蒸胚锅灶桶1套，沉淀缸6口，榨油机及配套设备②粉条坊；新增磨粉流水设备1套，新型米粉生产设备1套、新能源锅炉1套，粉条全自动生产设备1套③新建酒坊钢架厂房300平方米。</t>
  </si>
  <si>
    <t xml:space="preserve">村股份经济合作社将资金投入到企业使用，采取不参与经营、不承担经营中的一切风险，收取政府投资金额5%利润的投放原则。
企业使用本投入资金时坚持合法经营，甲方投入资金所产生的红利按照每年支付一次的原则，并在资金使用到期日按时还本。
</t>
  </si>
  <si>
    <t>通过村企合作的方式，对赵家湾村粉条坊、油坊进行改造提升，主要建设内容为①油坊；木榨床1套，碾籽机1台，炒锅灶1台，蒸胚锅灶桶1套，沉淀通过村企合作的方式，对赵家湾村粉条坊、油坊进行改造提升，主要建设内容为①油坊；木榨床1套，碾籽机1台，炒锅灶1台，蒸胚锅灶桶1套，沉淀缸6口，榨油机及配套设备②粉条坊；新增磨粉流水设备1套，新型米粉生产设备1套、米线米粉生产线等设施设备，新能源锅炉1套，粉条全自动生产设备1套③新建酒坊钢架厂房300平方米。</t>
  </si>
  <si>
    <t>政府补贴≤200万元</t>
  </si>
  <si>
    <t>≥3年</t>
  </si>
  <si>
    <t>带动已脱贫户13户21人</t>
  </si>
  <si>
    <t>④庭院特色休闲旅游</t>
  </si>
  <si>
    <t>2024年濂水镇熊庙村学研基地农业观光民宿改建项目</t>
  </si>
  <si>
    <t>升级改造民宿6套</t>
  </si>
  <si>
    <t>项目建成后财政资金形成的资产归村集体所有，经营主体按照同村集体协商财政资金比例向村集体分红，带动熊庙村384户1248人，脱贫户113户394人，其中三类人群4户11人增收</t>
  </si>
  <si>
    <t>升级改造民宿6座</t>
  </si>
  <si>
    <t>改造民宿数量6套</t>
  </si>
  <si>
    <t>每套民宿改造成本30万元</t>
  </si>
  <si>
    <t>增加村集体收入≥3万元</t>
  </si>
  <si>
    <t>项目收益年限≥5年</t>
  </si>
  <si>
    <t>区文旅局</t>
  </si>
  <si>
    <t>项目建成后财政资金形成的资产归村集体所有，经营主体按照同村集体协商财政资金比例向村集体分红</t>
  </si>
  <si>
    <t>经营主体按照同村集体协商财政资金比例向村集体分红，带动熊庙村384户1248人，脱贫户113户394人，其中三类人群4户11人增收</t>
  </si>
  <si>
    <t xml:space="preserve">2024年度南郑区小南海镇双龙村农旅融合项目                                                                                                                                                                                                                                                                                                                                                                                                                                                                                                                                                                                                                                                                                                                                                                                                                                                                                                                                                                                                                                                                                                                                                                                                                                                                                                                                                                                                                                                                                                                                                                                                                                                                                                                                                                                                                                                                                                                                                                                                                                                                                                                                                                                                                                                                                                                                                                                                                                                                                                                                                                                                                                                                                                                                                                                                                                                                                                                                                                                                                                                                                                                                                                                                                                                                                                                                                                                                                                                                                                                                                                                                                                                                                                                                                                                                                                                                                                                                                                                                                                                                                                                                                                                                                                                                                                                                                                                                                                                                                                                                                                                                                                                                                                                                                                                                                                                                                                                                                                                                                                                                                                                                                                                                                                                                                                                                                                                                                                                                                                                                                                                                                                                                                                                                                                                                                                                                                                                                                                                                                                                                                                                                                                                                                                                                                                                                                                                                                                                                                                                                                                                                                                                                                                                                                                                                                                                                                                                                                                                                                                                                                                                                                                                                                                                                                                                                                                                                                                                                                                                                                                                                                                                                                                                                                                                                                                                                                                                                                                                                                                                                                                                                                                                                                                                                                                                                                                                                                                                                                                                                                                                                                                                                                                                                                                                                                                                                                                                                                                                                                                                                                                                                                                                                                                                                                                                                                                                                                                                                                                                                                                                                                                                                                                                                                                                                                                                                                                                                                                                                                                                                                                                                                                                                                                                                                                                                                                                                                                                                                                                                                                                                                                                                                                                                                                                                                                                                                                                                                                                                                                                                                                                                                                                                                                                                                                                                                                                                                                                                                                                                                                                                                                                                                                                                                                                                                                                                                                                                                                                                                                                                                                                                                                                                                                                                                                                                                                                                                                                                                                                                                                                                                                                                                                                                                                                                                                                                                                                                                                                                                                                                                                                                                                                                                                                                                                                                                                                                                                                                                                                                                                                                                                                                                                                                                                                                                                                                                                                                                                                                                                                                                                                                                                                                                                                                                                                                                                                                                                                                                                                                                                                                                                                                                                                                                                                                                                                                                                                                                                                                                                                                                                                                                                                                                                                                                                                                                                                                                                                                                                                                                                                                                                                                                                                                                                                                                                                                                                                                                                                                                                                                                                                                                                                                                                                                                                                                                                                                                                                                                                                                                                                                                                                                                                                                                                                                                                                                                                                                                                                                                                                                                                                                                                                                                                                                                                                                                                                                                                                                                                                                                                                                                                                                                                                                                                                                                                                                                                                                                                                                                                                                                                                                                                                                                                                                                                                                                                                                                                                                                                                                                                                                                                                                                                                                                                                                                                                                                                                                                                                                                                                                                                                                                                                                                                                                                                                                                                                                                                                                                                                                                                                                                                                                                                                                                                                                                                                                                                                                                                                                                                                                                                                                                                                                                                                                                                                                                                                                                                                                                                                                                                                                                                                                                                                                                                                                                                                                                                                                                                                                                                                                                                                                                                                                                                                                                                                                                                                                                                                                                                                                                                                                                                                                                                                                                                                                                                                                                                                                                                                                                                       </t>
  </si>
  <si>
    <t>利用双龙村股份经济合作社流转农户的闲置土坯房建设民宿一栋，占地5间160平米，其中农家乐管理用房一间，农产品推广销售大厅一处，劳务输出场所一处。</t>
  </si>
  <si>
    <t>小南海镇双龙村</t>
  </si>
  <si>
    <t>提高旅游环境，带动农户农增收，壮大村集体经济收入。</t>
  </si>
  <si>
    <t>帮助产销对接</t>
  </si>
  <si>
    <t>建设名宿一栋，占5间160平米，其中农家乐管理用房一间，农产品推广销售大厅一处，劳务输出及培训办公场所一处，购置办公用品和设备。带动脱贫户68户168人。</t>
  </si>
  <si>
    <t>名宿一栋，占5间160平米，其中农家乐管理用房一间，农产品推广销售大厅一处，劳务输出及培训办公场所一处，购置办公用品和设备。</t>
  </si>
  <si>
    <t>优</t>
  </si>
  <si>
    <t>2024年1-12月</t>
  </si>
  <si>
    <t>150万元</t>
  </si>
  <si>
    <t>增收20万元</t>
  </si>
  <si>
    <t>带动30人务工</t>
  </si>
  <si>
    <t>连续带动10年</t>
  </si>
  <si>
    <t>群众投诉率＜1%</t>
  </si>
  <si>
    <t>南郑区小南海镇双龙村</t>
  </si>
  <si>
    <t>13892629381</t>
  </si>
  <si>
    <t>⑤庭院生产生活服务</t>
  </si>
  <si>
    <t>①交通费补助</t>
  </si>
  <si>
    <t>2024年南郑区一次性交通补贴项目</t>
  </si>
  <si>
    <t>在22个镇办报销符合条件的脱贫务工人员24502人交通补贴，其中省外务工人员15532人，市外省内务工4400人，县外市内 务工人员4570人。</t>
  </si>
  <si>
    <t>22个镇（街道</t>
  </si>
  <si>
    <t>一次性交通补贴，使脱贫户24502人受益,补助标准为每人不超过500元每年</t>
  </si>
  <si>
    <t>人社局</t>
  </si>
  <si>
    <t>交通补贴累计兑付人数≥24502人</t>
  </si>
  <si>
    <t>兑付交通补贴资格认定准确率≥95%</t>
  </si>
  <si>
    <t>年度内兑付交通补贴及时性≥90%</t>
  </si>
  <si>
    <t>兑付交通补贴省外500元每人，市外省内300元每人，县外市内200元每人。</t>
  </si>
  <si>
    <t>带动人口年增收入1000万</t>
  </si>
  <si>
    <t>村覆盖率≥95%</t>
  </si>
  <si>
    <t>收益人员满意度≥90%</t>
  </si>
  <si>
    <t>②生产奖补、劳务补助等</t>
  </si>
  <si>
    <t>①帮扶车间（特色手工基地）建设</t>
  </si>
  <si>
    <t>②技能培训</t>
  </si>
  <si>
    <t>2024年南郑区脱贫村致富带头人培训项目</t>
  </si>
  <si>
    <t>对全区111个已脱贫村产业、创业致富带头人进行培训。</t>
  </si>
  <si>
    <t>通过培训，促进致富带头人带动脱贫村农户发展产业和创业意愿和能力，增加农户收入，全区培训人数不少于363人。</t>
  </si>
  <si>
    <t>③以工代训</t>
  </si>
  <si>
    <t>①创业培训</t>
  </si>
  <si>
    <t>②创业奖补</t>
  </si>
  <si>
    <t>①乡村工匠培育培训</t>
  </si>
  <si>
    <t>②乡村工匠大师工作室</t>
  </si>
  <si>
    <t>③乡村工匠传习所</t>
  </si>
  <si>
    <t xml:space="preserve">2024年度南郑区乡村工匠培育培训项目
</t>
  </si>
  <si>
    <t>举办汉中棕箱和棕制品制作技艺传承人培训班1期、巴山晒青白茶制作技艺培训1期、秦巴土漆及漆器制作技艺传承人培训班1期、竹编培训班1期、汉中藤编培训1期、汉水古琴制作技艺培训1期、古法养蜂技艺培训1期，提供平台让乡村工匠外出交流学习</t>
  </si>
  <si>
    <t>汉山街道办高庄村、大河坎镇中园城、圣水镇瓮池村、法镇后河村、黄官镇黄官社区、高台镇立丰村、红庙镇红庙社区</t>
  </si>
  <si>
    <t>通过带徒授艺培训、交流学习，带动农户创收致富。</t>
  </si>
  <si>
    <t>完成乡村工匠培训7期。</t>
  </si>
  <si>
    <t>项目预算额度≦30万元</t>
  </si>
  <si>
    <t>带动贫困人口人数≧2000人</t>
  </si>
  <si>
    <t>带动群众创业增收，推进非遗传承保护</t>
  </si>
  <si>
    <t>持续推动乡村公共文化服务高质量发展，促进非遗保护传承、提升文化振兴建设</t>
  </si>
  <si>
    <t>文化馆</t>
  </si>
  <si>
    <t>胡婧</t>
  </si>
  <si>
    <t>2024年汉山街道办高庄汉中棕箱和棕制品制作技艺传习所</t>
  </si>
  <si>
    <t>建设汉山街道办高庄汉中棕箱和棕制品制作技艺传习所</t>
  </si>
  <si>
    <t>新建、扩建</t>
  </si>
  <si>
    <t>汉山街道办高庄村</t>
  </si>
  <si>
    <t>汉中棕编及棕制品制作技艺：购置展示商品、购置制作工具的、设计印制宣传册页、拍摄制作该项目及传承人宣传片、制作体验包。</t>
  </si>
  <si>
    <t>建成乡村工匠传习所</t>
  </si>
  <si>
    <t>项目预算额度≦20万元</t>
  </si>
  <si>
    <t>带动贫困人口人数≧50人</t>
  </si>
  <si>
    <t>2024年大河坎镇巴山晒青白茶传习所</t>
  </si>
  <si>
    <t>建设大河坎镇巴山晒青白茶传习所</t>
  </si>
  <si>
    <t>大河坎镇中园城巴山晒青白茶</t>
  </si>
  <si>
    <t>大河坎镇巴山晒青白茶：建设展厅、购置制茶工具、设计印制宣传册页、拍摄制作该项目及传承人宣传片、制作体验包。</t>
  </si>
  <si>
    <t>带动贫困人口人数≧30人</t>
  </si>
  <si>
    <t>2024年圣水镇瓮池村秦巴土漆及漆器制作技艺传习所</t>
  </si>
  <si>
    <t>建设圣水镇瓮池村秦巴土漆及漆器制作技艺传习所</t>
  </si>
  <si>
    <t>圣水镇瓮池村</t>
  </si>
  <si>
    <t>圣水镇秦巴土漆及漆器制作技艺：装饰装修传习所所需的古琴、购置割漆工具、购置漆器摆件、宣传册页制作、拍摄制作该项目及传承人宣传片、制作体验包。</t>
  </si>
  <si>
    <t>带动贫困人口人数≧10人</t>
  </si>
  <si>
    <t>2024年法镇后河村竹编制作技艺传习所</t>
  </si>
  <si>
    <t>建设法镇后河村竹编制作技艺传习所</t>
  </si>
  <si>
    <t>法镇后河村竹编制作技艺：购置竹编制作工具、购置相关竹编摆件、宣传册页制作、拍摄制作该项目及传承人宣传片、制作体验包。</t>
  </si>
  <si>
    <t>带动贫困人口人数≧60人</t>
  </si>
  <si>
    <t>2024年黄官镇汉中藤编传习所</t>
  </si>
  <si>
    <t>建设黄官镇汉中藤编传习所</t>
  </si>
  <si>
    <t>黄官镇黄官社区</t>
  </si>
  <si>
    <t>黄官汉中藤编：购置藤编制作工具、设计印制宣传册页、制作展板、展厅布置、拍摄制作该项目及传承人宣传片、制作体验包。</t>
  </si>
  <si>
    <t>带动贫困人口人数≧300人</t>
  </si>
  <si>
    <t>2024年高台镇汉水古琴制作技艺传习所</t>
  </si>
  <si>
    <t>建设高台镇汉水古琴制作技艺传习所</t>
  </si>
  <si>
    <t>高台镇立丰村</t>
  </si>
  <si>
    <t>高台汉水古琴制作技艺：购置古琴制作工具、原材料、宣传册页制作、拍摄制作该项目及传承人宣传片、制作体验包。</t>
  </si>
  <si>
    <t>2024年红庙镇古法养蜂技艺传习所</t>
  </si>
  <si>
    <t>建设红庙镇古法养蜂技艺传习所</t>
  </si>
  <si>
    <t>红庙镇红庙社区</t>
  </si>
  <si>
    <t>红庙古法养蜂技艺：购置养蜂工具、购置蜂箱、宣传册页制作、制作体验包。</t>
  </si>
  <si>
    <t>带动贫困人口人数≧80人</t>
  </si>
  <si>
    <t>2024年协税社火传习所建设项目</t>
  </si>
  <si>
    <t>建设协税社火传习所建设项目</t>
  </si>
  <si>
    <t>协税镇协税村</t>
  </si>
  <si>
    <t>协税社火建立数字化档案、建设展区、购置展柜、装修提升改造馆舍、采购协税社火服装及道具、二期培训班、收购老戏服，并将老物件档案化管理</t>
  </si>
  <si>
    <t>公益性岗位</t>
  </si>
  <si>
    <t>2024年南郑区农村公益岗位补助项目</t>
  </si>
  <si>
    <t>在22个镇办为脱贫户增设农村公益性岗位1860个。</t>
  </si>
  <si>
    <t>22镇办</t>
  </si>
  <si>
    <t>通过开发农村公益性岗位，安置脱贫劳动力1250人就地就近就业，增加脱贫户收入6000元人/月，助推衔接乡村振兴。</t>
  </si>
  <si>
    <t>农村公岗累计安置人数≥1860人次</t>
  </si>
  <si>
    <t>上岗人员资格认定准确率≥95%</t>
  </si>
  <si>
    <t>年度内新聘转岗人员在岗率≥90%</t>
  </si>
  <si>
    <t>农村公岗上岗人员月工资≥500元</t>
  </si>
  <si>
    <t>带动人口年增收入1116万</t>
  </si>
  <si>
    <t>各镇办</t>
  </si>
  <si>
    <t>但东平</t>
  </si>
  <si>
    <t>区人社局</t>
  </si>
  <si>
    <t>①村庄规划编制（含修编）</t>
  </si>
  <si>
    <t>2024年汉山街道办事处实用性村庄规划编制项目</t>
  </si>
  <si>
    <t>结合汉山街道办事处乡村振兴实施和农村人居环境改善要求，组织实用性村庄规划编制、审查和报批工作</t>
  </si>
  <si>
    <t xml:space="preserve">完成实用性村庄规划编制，通过开展实用性村庄规划编制，进一步优化村庄空间布局，补足村庄缺失功能、保障村庄产业用地，建设村庄“三生”空间高度融合的美丽宜居乡村。 </t>
  </si>
  <si>
    <t>完成白马寺村、高庄村、五丰村、国庆村、红桥村、汉坪村、刘家营村规划编制、审查和报批工作</t>
  </si>
  <si>
    <t>编制7个村的村庄规划</t>
  </si>
  <si>
    <t>规划编制可行性100%</t>
  </si>
  <si>
    <t>2024年12月底前完成</t>
  </si>
  <si>
    <t>7.62万元/村</t>
  </si>
  <si>
    <t>引领村庄产业发展，群众经济收入稳增长。</t>
  </si>
  <si>
    <t>提升农村现代化建设，助力乡村振兴。</t>
  </si>
  <si>
    <t>可持续提升村庄发展</t>
  </si>
  <si>
    <t>汉中市自然资源局南郑分局</t>
  </si>
  <si>
    <t>赵治生</t>
  </si>
  <si>
    <t>圣水镇2024年实用性村庄规划编制项目</t>
  </si>
  <si>
    <t>结合圣水镇乡村振兴实施和农村人居环境改善要求，组织实用性村庄规划编制、审查和报批工作</t>
  </si>
  <si>
    <t>完成马家嘴村、王营村、新营村、五爱村、青史村、升仙村规划编制、审查和报批工作</t>
  </si>
  <si>
    <t>编制6个村的村庄规划</t>
  </si>
  <si>
    <t>按期完成</t>
  </si>
  <si>
    <t>协税镇2024年实用性村庄规划编制项目</t>
  </si>
  <si>
    <t>结合协税镇乡村振兴实施和农村人居环境改善要求，组织实用性村庄规划编制、审查和报批工作</t>
  </si>
  <si>
    <t>完成王庄村、徐坡村、南路村、枣林村、马家岭村规划编制、审查和报批工作</t>
  </si>
  <si>
    <t>编制5个村的村庄规划</t>
  </si>
  <si>
    <t>梁山镇2024年实用性村庄规划编制项目</t>
  </si>
  <si>
    <t>结合梁山镇乡村振兴实施和农村人居环境改善要求，组织实用性村庄规划编制、审查和报批工作</t>
  </si>
  <si>
    <t>完成王巷村、爱国村、丁店村、前丰村规划编制、审查和报批工作</t>
  </si>
  <si>
    <t>编制4个村的村庄规划</t>
  </si>
  <si>
    <t>阳春镇2024年实用性村庄规划编制项目</t>
  </si>
  <si>
    <t>结合阳春镇乡村振兴实施和农村人居环境改善要求，组织实用性村庄规划编制、审查和报批工作</t>
  </si>
  <si>
    <t>完成付家河村、庄房村规划编制、审查和报批工作</t>
  </si>
  <si>
    <t>编制2个村的村庄规划</t>
  </si>
  <si>
    <t>高台镇2024年实用性村庄规划编制项目</t>
  </si>
  <si>
    <t>结合高台镇乡村振兴实施和农村人居环境改善要求，组织实用性村庄规划编制、审查和报批工作</t>
  </si>
  <si>
    <t>完成东新村、团结村、红建村、二郎村规划编制、审查和报批工作</t>
  </si>
  <si>
    <t>新集镇2024年实用性村庄规划编制项目</t>
  </si>
  <si>
    <t>结合新集镇乡村振兴实施和农村人居环境改善要求，组织实用性村庄规划编制、审查和报批工作</t>
  </si>
  <si>
    <t>完成太白村、五郎村、水城村、木坪村、新合村、华山村、杨沟村、白马村、双星村、程扁村、黄河村、河湾村、王坪村规划编制、审查和报批工作</t>
  </si>
  <si>
    <t>编制13个村的村庄规划</t>
  </si>
  <si>
    <t>青树镇2024年乡村振兴村庄规划编制项目</t>
  </si>
  <si>
    <t>结合青树镇乡村振兴实施和农村人居环境改善要求，组织实用性村庄规划编制、审查和报批工作</t>
  </si>
  <si>
    <t>完成查家沟村、石桥沟村、潘家沟村、沙河村、新店村、汪家坝村、双联村、高柳村规划编制、审查和报批工作</t>
  </si>
  <si>
    <t>编制8个村的村庄规划</t>
  </si>
  <si>
    <t>红庙镇2024年实用性村庄规划编制项目</t>
  </si>
  <si>
    <t>结合红庙镇乡村振兴实施和农村人居环境改善要求，组织实用性村庄规划编制、审查和报批工作</t>
  </si>
  <si>
    <t>完成东沟村、徐家岭村、中心村、民生村、群福村规划编制、审查和报批工作</t>
  </si>
  <si>
    <t>牟家坝镇2024年实用性村庄规划编制项目</t>
  </si>
  <si>
    <t>结合牟家坝镇乡村振兴实施和农村人居环境改善要求，组织实用性村庄规划编制、审查和报批工作</t>
  </si>
  <si>
    <t>完成王家沟村、徐家庵村、关公庙村、里八沟村、幸福桥村打鼓庙村、高家岭村规划编制、审查和报批工作</t>
  </si>
  <si>
    <t>法镇2024年实用性村庄规划编制项目</t>
  </si>
  <si>
    <t>结合法镇乡村振兴实施和农村人居环境改善要求，组织实用性村庄规划编制、审查和报批工作</t>
  </si>
  <si>
    <t>完成黄家沟村、沙河村、双河村、八宝村、新店村、水磨村、桂花村规划编制、审查和报批工作</t>
  </si>
  <si>
    <t>湘水镇2024年实用性村庄规划编制项目</t>
  </si>
  <si>
    <t>结合湘水镇乡村振兴实施和农村人居环境改善要求，组织实用性村庄规划编制、审查和报批工作</t>
  </si>
  <si>
    <t>完成黄花窑村、高皇山村、华严寺村、海棠寺村规划编制、审查和报批工作</t>
  </si>
  <si>
    <t>小南海镇2024年实用性村庄规划编制项目</t>
  </si>
  <si>
    <t>结合小南海镇乡村振兴实施和农村人居环境改善要求，组织实用性村庄规划编制、审查和报批工作</t>
  </si>
  <si>
    <t>完成黄家山村、三圣庙村、沙子河村、老龙池村、大安沟村规划编制、审查和报批工作</t>
  </si>
  <si>
    <t>碑坝镇2024年实用性村庄规划编制项目</t>
  </si>
  <si>
    <t>结合碑坝镇乡村振兴实施和农村人居环境改善要求，组织实用性村庄规划编制、审查和报批工作</t>
  </si>
  <si>
    <t>完成茶园村、西江村、大竹村、韭菜岩村、四沟村、朱家坝村规划编制、审查和报批工作</t>
  </si>
  <si>
    <t>黎坪镇2024年实用性村庄规划编制项目</t>
  </si>
  <si>
    <t>结合黎坪镇乡村振兴实施和农村人居环境改善要求，组织实用性村庄规划编制、审查和报批工作</t>
  </si>
  <si>
    <t>完成桃源村规划编制、审查和报批工作</t>
  </si>
  <si>
    <t>编制1个村的村庄规划</t>
  </si>
  <si>
    <t>福成镇2024年实用性村庄规划编制项目</t>
  </si>
  <si>
    <t>结合福成镇乡村振兴实施和农村人居环境改善要求，组织实用性村庄规划编制、审查和报批工作</t>
  </si>
  <si>
    <t>完成大营村、明三湾村、何伍岭村、楠木树村规划编制、审查和报批工作</t>
  </si>
  <si>
    <t>两河镇2024年实用性村庄规划编制项目</t>
  </si>
  <si>
    <t>结合牟两河镇乡村振兴实施和农村人居环境改善要求，组织实用性村庄规划编制、审查和报批工作</t>
  </si>
  <si>
    <t>完成墁坡村、竹坝村、仰天坪村规划编制、审查和报批工作</t>
  </si>
  <si>
    <t>编制3个村的村庄规划</t>
  </si>
  <si>
    <t>胡家营镇2024年实用性村庄规划编制项目</t>
  </si>
  <si>
    <t>结合胡家营镇乡村振兴实施和农村人居环境改善要求，组织实用性村庄规划编制、审查和报批工作</t>
  </si>
  <si>
    <t>完成群星村、永灯村规划编制审查和报批工作</t>
  </si>
  <si>
    <t>濂水镇2024年实用性村庄规划编制项目</t>
  </si>
  <si>
    <t>结合濂水镇乡村振兴实施和农村人居环境改善要求，组织实用性村庄规划编制、审查和报批工作</t>
  </si>
  <si>
    <t>完成里仁村、流西河村规划编制、审查和报批工作</t>
  </si>
  <si>
    <t>黄官镇2024年实用性村庄规划编制项目</t>
  </si>
  <si>
    <t>结合黄官镇乡村振兴实施和农村人居环境改善要求，组织实用性村庄规划编制、审查和报批工作</t>
  </si>
  <si>
    <t>完成火地沟村、李家咀村、高石坎村、观音沟村、何家沟村、店子村、云河村、张家湾村、新田村、大坪村规划编制、审查和报批工作</t>
  </si>
  <si>
    <t>编制10个村的村庄规划</t>
  </si>
  <si>
    <t>2024年黄官镇国土空间规划编制项目</t>
  </si>
  <si>
    <t>结合黄官镇乡村振兴实施和农村人居环境改善要求，组织编制镇级国土空间总体规划、审查和报批</t>
  </si>
  <si>
    <t>黄官镇国土空间总体规划确定全着呢国土空间开发保护格局，为发展规划落地实施提供空间保障。形成全镇国土空间发展蓝图，促进全县科学发展、有序发展。</t>
  </si>
  <si>
    <t>为发展规划落地实施提供空间保障</t>
  </si>
  <si>
    <t>编制1个镇的国土空间规划</t>
  </si>
  <si>
    <t>项目资金≦50万元</t>
  </si>
  <si>
    <t>中所营街道办事处2024年实用性村庄规划编制项目</t>
  </si>
  <si>
    <t>结合中所营街道办事处乡村振兴实施和农村人居环境改善要求，组织实用性村庄规划编制、审查和报批工作</t>
  </si>
  <si>
    <t>中所营街道办事处</t>
  </si>
  <si>
    <t>完成中所营社区、丁舒营村规划编制、审查和报批工作</t>
  </si>
  <si>
    <t>7.5万元/村</t>
  </si>
  <si>
    <t>大河坎镇2024年实用性村庄规划编制项目</t>
  </si>
  <si>
    <t>结合大河坎镇乡村振兴实施和农村人居环境改善要求，组织实用性村庄规划编制、审查和报批工作</t>
  </si>
  <si>
    <t>完成大河坎社区、渔营社区、李家营社区规划编制、审查和报批工作</t>
  </si>
  <si>
    <t>编制3个社区的村庄规划</t>
  </si>
  <si>
    <t>②农村道路建设（通村路、通户路、小型桥梁等）</t>
  </si>
  <si>
    <t>汉中市南郑区新集镇2024年以工代赈示范项目</t>
  </si>
  <si>
    <t>五郎村二组、十组硬化道路长3.24公里，其中路线1起点位于五郎村易地扶贫搬迁安置点，终点止汉盛石材厂，全长2.7公里，路基宽4.1米，路面宽3.5米；路线2起点位于本村村民龚恒住宅门前，终点止本村村民共恒住宅前院场，全长0.54公里，路基宽4.1米，路面宽3.5米，全线采用18厘米水泥混凝土路面+16厘米水泥稳定砂砾层，完善排水、圆管涵、挡墙等配套设施</t>
  </si>
  <si>
    <t>新集镇五郎村</t>
  </si>
  <si>
    <t>项目资金形成的资产归村集体所有，通过完善基础交通设施，发放劳务报酬不低于133万元，带动当地群众务工人数40人</t>
  </si>
  <si>
    <t>带动生产，就业务工</t>
  </si>
  <si>
    <t>改善当地道路交通条件，带动当地农村群众就业</t>
  </si>
  <si>
    <t>以工代赈任务1个</t>
  </si>
  <si>
    <t>群众务工收入≧133万元</t>
  </si>
  <si>
    <t>当地生产生活条件和发展环境明显改善</t>
  </si>
  <si>
    <t>≧98%</t>
  </si>
  <si>
    <t>区发改局</t>
  </si>
  <si>
    <t>493户1436人</t>
  </si>
  <si>
    <t>脱贫户129户369人</t>
  </si>
  <si>
    <t>汉中市南郑区两河镇2024年以工代赈示范项目</t>
  </si>
  <si>
    <t>钢厂村硬化道路全长2.59公里，其中路线1起点位于钢厂村九组、终点接九组现状道路，路线1-1起点位于九组现状道路、终点止本村机耕路，路线2起点位于钢厂村五组(罗家坝)、终点接二组(朱家坝)，路线3起点位于九组机耕路、终点位于十组接村道，全长约1.86公里，路基宽度4.0米，路面宽度3.5米;路线4起点位于汉黎公路，终点接四组村道，全长约0.73公里，路基宽度3.3米，路面宽度3.0米。全线采用18厘米水泥混凝土面层+16厘米水泥稳定砂砾基层；新建1-13米预制空心板梁桥1座；完善排水、圆管涵、盖板涵、防护工程等配套设施</t>
  </si>
  <si>
    <t>两河镇钢厂村</t>
  </si>
  <si>
    <t>项目资金形成的资产归村集体所有，通过完善基础交通设施，发放劳务报酬不低于137万元，带动当地群众务工人数50人</t>
  </si>
  <si>
    <t>群众务工收入≧137万元</t>
  </si>
  <si>
    <t>张伟</t>
  </si>
  <si>
    <t>129户495人</t>
  </si>
  <si>
    <t>40人</t>
  </si>
  <si>
    <t>汉中市南郑区湘水镇2024年以工代赈项目</t>
  </si>
  <si>
    <t>海棠寺村12组硬化道路长2公里，路基宽4.1米，路面宽3.5米，全线采用18厘米水泥混凝土面层+16厘米水泥稳定砂砾基层，完善排水、圆管涵、防护工程等配套设施</t>
  </si>
  <si>
    <t>湘水镇海棠寺村</t>
  </si>
  <si>
    <t>项目资金形成的资产归村集体所有，通过完善基础交通设施，发放劳务报酬不低于89万元，带动当地群众务工人数35人</t>
  </si>
  <si>
    <t>群众务工收入≧89万元</t>
  </si>
  <si>
    <t>王秋荣</t>
  </si>
  <si>
    <t>535户1504人</t>
  </si>
  <si>
    <t>脱贫户87户177人，三类人群17户32人</t>
  </si>
  <si>
    <t>汉中市南郑区牟家坝镇2024年以工代赈项目</t>
  </si>
  <si>
    <t>茶房寺村一组至四组硬化道路长2.65公里，其中路线1起点位团结桥现状村道路口，终点接村民代明德住宅前现状村道路口，全长1.5公里，路基宽度3.2米，路面宽度3.0米;路线2起点位于养殖场现状村道路口，终点村民陈善兴住宅后现状村道路口，全长0.6公里，路基宽度3.6米，路面宽度3.5米;路线3起点位于村民陈善兴佳宅后现状村道路口，终点位于自埋坟路口，全长 0.55公里，路基宽度 3.8米，路面宽度3.5米。全线采用18厘米水泥混凝土面层+16厘米水泥稳定砂砾基层，完善排水、圆管涵、防护工程等配套设施</t>
  </si>
  <si>
    <t>牟家坝镇茶房寺村</t>
  </si>
  <si>
    <t>项目资金形成的资产归村集体所有，通过完善基础交通设施，发放劳务报酬不低于97万元，带动当地群众务工人数30人</t>
  </si>
  <si>
    <t>群众务工收入≧97万元</t>
  </si>
  <si>
    <t>502户1542人</t>
  </si>
  <si>
    <t>脱贫户102户 214人</t>
  </si>
  <si>
    <t>汉中市南郑区黄官镇2024年以工代赈项目</t>
  </si>
  <si>
    <t>新田村九组硬化道路长1.5公里，其中路线1起点接新田村村道，终点接九组水井湾，长1.4公里；路线2起点接路线1K1+380处，终点位于九组水井湾，长0.1公里。路基宽度4.2米，路面宽度3.5米，全线采用18厘米水泥混凝土面层+16厘米水泥稳定砂砾基层，完善排水、圆管涵、防护工程等配套设施</t>
  </si>
  <si>
    <t>黄官镇新田村</t>
  </si>
  <si>
    <t>项目资金形成的资产归村集体所有，通过完善基础交通设施，发放劳务报酬不低于60万元，带动当地群众务工人数30人</t>
  </si>
  <si>
    <t>群众务工收入≧60万元</t>
  </si>
  <si>
    <t>44户238人</t>
  </si>
  <si>
    <t>脱贫户10户 46人</t>
  </si>
  <si>
    <t>汉中市南郑区小南海镇秦家坝村2024年以工代赈项目</t>
  </si>
  <si>
    <t>秦家坝村新修河堤300米、宽1.15米，高4米，建设堤顶生产路400米、宽2.5米，完善相关配套设施</t>
  </si>
  <si>
    <t>项目资金形成的资产归村集体所有，通过完善基础交通设施，发放劳务报酬不低于53万元，带动当地群众务工人数25人</t>
  </si>
  <si>
    <t>群众务工收入≧53万元</t>
  </si>
  <si>
    <t>严策</t>
  </si>
  <si>
    <t>72户，229人</t>
  </si>
  <si>
    <t>脱贫户15户46人
监测户1户1人</t>
  </si>
  <si>
    <t>2024年南郑区梁山镇荣国村至星光村道路建设项目</t>
  </si>
  <si>
    <t>硬化道路3.366公里，路面宽度4.5，路基宽度5.5，18厘米厚混凝土路面，完善沿线排水设施。</t>
  </si>
  <si>
    <t>项目资金形成的资产，归村集体所有，通过完善交通基础设施，改善群众出行条件，受益2392人698户，其中，脱贫户21户58人，三类人群人口3户5人。</t>
  </si>
  <si>
    <t>完善交通基础设施，解决群众出行困难问题。</t>
  </si>
  <si>
    <t>硬化道路3.366公里，路面宽度4.5，路基宽度5.5，18厘米厚混凝土路面，完善沿线排水设施。通过完善交通基础设施使2392人受益，同时带动两村产业发展。</t>
  </si>
  <si>
    <t>硬化道路3.366公里</t>
  </si>
  <si>
    <t>合格率100％</t>
  </si>
  <si>
    <t>完成及时率100％</t>
  </si>
  <si>
    <t>通过完善交通基础设施，改善群众出行条件，带动产业发展。</t>
  </si>
  <si>
    <t>项目建成后使用≧10年</t>
  </si>
  <si>
    <t>区交通局</t>
  </si>
  <si>
    <t>荣国村、星光村</t>
  </si>
  <si>
    <t>贾涛、李建设</t>
  </si>
  <si>
    <t>13891630826
13992667706</t>
  </si>
  <si>
    <t>形成产权归村集体所有</t>
  </si>
  <si>
    <t>2024年南郑区梁山镇利民村利肖路道路维修硬化项目</t>
  </si>
  <si>
    <t>修复道路3公里，18厘米厚混凝土路面，路基宽5.5米，路面宽4.5米。完善沿线排水设施。</t>
  </si>
  <si>
    <t>梁山镇利民村</t>
  </si>
  <si>
    <t>项目资金形成的资产，归村集体所有，通过完善交通基础设施，改善群众出行条件，受益1986人603户，其中，脱贫户18户42人，三类人群人口1户1人。</t>
  </si>
  <si>
    <t>修复道路3公里，18厘米厚混凝土路面，路基宽5.5米，路面宽4.5米。完善沿线排水设施。通过完善交通基础设施使1986人受益，</t>
  </si>
  <si>
    <t>修复道路3公里</t>
  </si>
  <si>
    <t>利民村</t>
  </si>
  <si>
    <t>余全军</t>
  </si>
  <si>
    <t>2024年新集镇程扁村三组道路建设项目</t>
  </si>
  <si>
    <t>修建道路全长0.85公里；路基宽4.5米；路面宽3.5米；水泥路面厚18厘米＋16厘米基层，完善全线排水，涵洞，安防设施。</t>
  </si>
  <si>
    <t>新集镇   程扁村</t>
  </si>
  <si>
    <t>项目资金形成的资产，归村集体所有，通过完善交通基础设施，改善群众出行条件，受益170人57户，其中，脱贫户12户27人，三类人群人口0户0人。</t>
  </si>
  <si>
    <t>该道路全长0.85公里；路基宽4.5米；路面宽3.5米；水泥路面厚18厘米＋16厘米砂砾基层，完善全线排水，涵洞，安防设施，通过建设该道路硬化及附属设施，使本村三组村民170人受益，改善群众出行条件，带动脱贫户12户27人。</t>
  </si>
  <si>
    <t>道路建设0.85公里</t>
  </si>
  <si>
    <t>受益170人57户</t>
  </si>
  <si>
    <t>程扁村</t>
  </si>
  <si>
    <t>陈春伟</t>
  </si>
  <si>
    <t>2024年南郑区福成镇田家营村店子组通组道路建设项目</t>
  </si>
  <si>
    <t>全长2公里；路基宽4.5米；路面宽3.5米；水泥路面厚18厘米＋16厘米砂砾基层，完善全线排水，涵洞，安防设施。</t>
  </si>
  <si>
    <t>项目资金形成的资产，归村集体所有，通过完善交通基础设施，改善群众出行条件，受益187人83户，其中，脱贫户44户161人，三类人群人口3户17人。</t>
  </si>
  <si>
    <t>建设道路2公里</t>
  </si>
  <si>
    <t>受益187人83户</t>
  </si>
  <si>
    <t>田家营村</t>
  </si>
  <si>
    <t>2024南郑区福成镇田家营村漫水桥建设项目</t>
  </si>
  <si>
    <t>蒋家河到干龙洞漫水桥，全长80米，宽6米。</t>
  </si>
  <si>
    <t>项目资金形成的资产，归村集体所有，通过完善交通基础设施，改善群众出行条件，受益874人278户，其中，脱贫户165户558人，三类人群人口7户38人。</t>
  </si>
  <si>
    <t>新建漫水桥宽6米，长80米，受益874人278户，其中，脱贫户165户558人，三类人群人口7户38人。</t>
  </si>
  <si>
    <t>建设漫水桥一座80米</t>
  </si>
  <si>
    <t>受益874人278户</t>
  </si>
  <si>
    <t>2024年南郑区小南海镇康家坝村五组通组道路硬化项目</t>
  </si>
  <si>
    <t>全长1.61公里；路基宽4.5米；路面宽3.5米；水泥路面厚18厘米＋16厘米砂砾基层，完善全线排水，涵洞，安防设施。</t>
  </si>
  <si>
    <t>小南海镇康家坝村</t>
  </si>
  <si>
    <t>项目资金形成的资产，归村集体所有，通过建设该道路硬化及附属设施，使本村五组村民58人受益，改善群众出行条件，带动脱贫户9户17人。</t>
  </si>
  <si>
    <t>该道路全长1.61公里；路基宽4.5米；路面宽3.5米；水泥路面厚18厘米＋16厘米砂砾基层，完善全线排水，涵洞，安防设施，通过建设该道路硬化及附属设施，使本村五组村民58人受益，改善群众出行条件，带动脱贫户9户17人。</t>
  </si>
  <si>
    <t>1.61公里</t>
  </si>
  <si>
    <t>受益总户数28户</t>
  </si>
  <si>
    <t>康家坝村村民委员会</t>
  </si>
  <si>
    <t>彭崇富</t>
  </si>
  <si>
    <t>2024年南郑区小南海镇沙子河村七组通组道路硬化项目</t>
  </si>
  <si>
    <t>全长1.4公里；路基宽4.5米；路面宽3.5米；水泥路面厚18厘米＋16厘米砂砾基层，完善全线排水，涵洞，安防设施</t>
  </si>
  <si>
    <t>小南海镇沙子河村</t>
  </si>
  <si>
    <t>项目资金形成的资产，归村集体所有，通过建设该道路硬化及附属设施，使全村970人受益，改善群众出行条件，带动脱贫户及监测户125户294人。</t>
  </si>
  <si>
    <t>该道路全长1.4公里；路基宽4.5米；路面宽3.5米；水泥路面厚18厘米＋16厘米砂砾基层，完善全线排水，涵洞，安防设施，通过建设该道路硬化及附属设施，使全村970人受益，改善群众出行条件，带动脱贫户及监测户125户294人。</t>
  </si>
  <si>
    <t>1.4公里</t>
  </si>
  <si>
    <t>受益总户数384户</t>
  </si>
  <si>
    <t>沙子河村村民委员会</t>
  </si>
  <si>
    <t>刘睿睿</t>
  </si>
  <si>
    <t>2024年南郑区小南海镇峡山槽村九组通组道路硬化项目</t>
  </si>
  <si>
    <t>全长2.2公里；路基宽4.5米；路面宽3.5米；水泥路面厚18厘米＋16厘米砂砾基层，完善全线排水，涵洞，安防设施</t>
  </si>
  <si>
    <t>小南海镇峡山槽村</t>
  </si>
  <si>
    <t>项目资金形成的资产，归村集体所有，通过建设该道路硬化及附属设施，使全村939人受益，改善群众出行条件，带动脱贫户及监测户98户248人。</t>
  </si>
  <si>
    <t>该道路全长2.2公里；路基宽4.5米；路面宽3.5米；水泥路面厚18厘米＋16厘米砂砾基层，完善全线排水，涵洞，安防设施，通过建设该道路硬化及附属设施，使全村939人受益，改善群众出行条件，带动脱贫户及监测户98户248人。</t>
  </si>
  <si>
    <t>2.2公里</t>
  </si>
  <si>
    <t>受益总户数328户</t>
  </si>
  <si>
    <t>峡山槽村村民委员会</t>
  </si>
  <si>
    <t>朱远武</t>
  </si>
  <si>
    <t>2024年南郑区红庙镇东沟村4-6组通组道路硬化</t>
  </si>
  <si>
    <t>全长0.8公里；路基宽5.5米；路面宽4.5米；水泥路面厚18厘米＋16厘米基层，完善全线排水，涵洞，安防设施</t>
  </si>
  <si>
    <t>红庙镇东沟村</t>
  </si>
  <si>
    <t>项目资金形成的资产，归村集体所有，通过完善交通基础设施，改善群众出行条件，使175人口受益，其中：21户43人贫困人口受益。三类人群0户，0人。</t>
  </si>
  <si>
    <t>全长0.8公里；路基宽4.5米；路面宽3.5米；水泥路面厚18厘米＋16厘米砂砾基层，完善全线排水，涵洞，安防设施</t>
  </si>
  <si>
    <t>长0.8公里；路面宽3.5米</t>
  </si>
  <si>
    <t>聂德军</t>
  </si>
  <si>
    <t>2024年南郑区红庙镇中心村通村组公路硬化</t>
  </si>
  <si>
    <t>全长1.86公里；路基宽4.5米；路面宽3.5米；水泥路面厚18厘米＋16厘米基层，完善全线排水，涵洞，安防设施</t>
  </si>
  <si>
    <t>红庙镇中心村</t>
  </si>
  <si>
    <t>项目资金形成的资产，归村集体所有，通过完善交通基础设施，改善群众出行条件，直接受益130户，321人，已脱贫户35户，107人。三类人群4户，11人。</t>
  </si>
  <si>
    <t>全长1.86公里；路基宽4.5米；路面宽3.5米；水泥路面厚18厘米＋16厘米砂砾基层，完善全线排水，涵洞，安防设施</t>
  </si>
  <si>
    <t>长1.86公里；路面宽3.5米</t>
  </si>
  <si>
    <t>受益130户，321人</t>
  </si>
  <si>
    <t>2024年南郑区红庙镇徐家岭村至三圣庙通村道路</t>
  </si>
  <si>
    <t>道路长2千米，路基宽5.5米硬化道路宽4.5米。水泥路面厚18厘米＋16厘米基层，完善全线排水，涵洞，安防设施</t>
  </si>
  <si>
    <t>红庙徐家岭村</t>
  </si>
  <si>
    <t>项目资金形成的资产，归村集体所有，通过完善交通基础设施，改善群众出行条件，直接受益总人口267人，已脱贫户61户，182人人含三类人群。</t>
  </si>
  <si>
    <t>道路长2千米，路基宽5.5米硬化道路宽4.5米。水泥路面厚18厘米＋16厘米砂砾基层，完善全线排水，涵洞，安防设施</t>
  </si>
  <si>
    <t>长2公里；路面宽4.5米</t>
  </si>
  <si>
    <t>受益总人口267人</t>
  </si>
  <si>
    <t>2024年南郑区梁山镇永远村道路修复工程</t>
  </si>
  <si>
    <t>修复永远二组多处水毁道路共计39.5米道路，砌筑混凝土挡墙约80立方，修复排水及附属设施。</t>
  </si>
  <si>
    <t>梁山镇远村</t>
  </si>
  <si>
    <t>项目资金形成的资产，归村集体所有，修复水毁路段，消除群众出行安全隐患，受益582人132户，其中，脱贫户6户15人，三类人群人口1户1人。</t>
  </si>
  <si>
    <t>修复永远二组多处水毁道路共计39.5米道路，砌筑混凝土挡墙约80立方，修复排水及附属设施。受益582人132户，其中，脱贫户6户15人，三类人群人口1户1人。</t>
  </si>
  <si>
    <t>修复永远二组多处水毁道路共计39.5米道路，砌筑混凝土挡墙约80立方</t>
  </si>
  <si>
    <t>583人受益</t>
  </si>
  <si>
    <t>永远村</t>
  </si>
  <si>
    <t>熊建林</t>
  </si>
  <si>
    <t>2024年南郑区梁山镇梁西村1.5.13组通组路硬化工程</t>
  </si>
  <si>
    <t>硬化梁西村1.5.13组通组路，路线长度0.89公里，18厘米厚混凝土路面，路面宽3.5米，完善沿线排水设施。</t>
  </si>
  <si>
    <t>梁山镇梁西村</t>
  </si>
  <si>
    <t>项目资金形成的资产，归村集体所有，通过完善交通基础设施，改善群众出行条件，受益588人121户，其中，脱贫户9户28人。</t>
  </si>
  <si>
    <t>硬化梁西村1.5.13组通组路，路线长度0.89公里，18厘米厚混凝土路面，路面宽3.5米，完善沿线排水设施。受益588人121户，其中，脱贫户9户28人。</t>
  </si>
  <si>
    <t>硬化梁西村1.5.13组通组路，路线长度0.89公里</t>
  </si>
  <si>
    <t>588人受益</t>
  </si>
  <si>
    <t>梁西村</t>
  </si>
  <si>
    <t>张泽鼎</t>
  </si>
  <si>
    <t>13892644111</t>
  </si>
  <si>
    <t>2024年南郑区阳
春镇陈村通组路建设项目</t>
  </si>
  <si>
    <t>道路硬化2条（10.14组）1.13公里，18厘米厚混凝土路面，路面宽3.5米，完善沿线排水设施。</t>
  </si>
  <si>
    <t>项目资金形成的资产，归村集体所有，通过完善交通基础设施，改善群众出行条件，直接受益105户271人，脱贫户70户207人。</t>
  </si>
  <si>
    <t>道路硬化2条（10.14组）1.13公里，18厘米厚混凝土路面，路面宽3.5米，完善沿线排水设施。通过完善交通基础设施，改善群众出行条件，直接受益105户271人，脱贫户70户207人。</t>
  </si>
  <si>
    <t>陈村道改建村内组间道路，长1.13千米，宽3.5米水泥路</t>
  </si>
  <si>
    <t>受益105户271人</t>
  </si>
  <si>
    <t>陈村</t>
  </si>
  <si>
    <t>张关发</t>
  </si>
  <si>
    <t>2024年大河坎镇三花石村通村公路水毁修复项目</t>
  </si>
  <si>
    <t>本段水毁病害道路范围长30米，路基宽4.5米，挖除软基，新建挡墙防护，修复涵洞和边沟。</t>
  </si>
  <si>
    <t>大河坎镇三花石村</t>
  </si>
  <si>
    <t>项目资金形成的资产，归村集体所有，通过修复交通基础设施，使3278人受益，改善群众出行条件，其中已脱贫户129户336人</t>
  </si>
  <si>
    <t>本段水毁病害道路范围长30米，路基宽4.5米，挖除软基，新建挡墙防护，修复涵洞和边沟。通过修复交通基础设施，使3278人受益，改善群众出行条件，其中已脱贫户129户336人</t>
  </si>
  <si>
    <t>长30米，路基宽4.5米，挖除软基，新建挡墙防护，修复涵洞和边沟。</t>
  </si>
  <si>
    <t>3278人受益</t>
  </si>
  <si>
    <t>殷磊</t>
  </si>
  <si>
    <t>336</t>
  </si>
  <si>
    <t>2024年南郑区法镇
新店村六组通组
道路建设项目</t>
  </si>
  <si>
    <t>硬化新店村6组道路0.99公里，路基宽4.5米，路面宽3.5米，路面结构形式：18厘米水泥混泥土面层（弯拉强度≥4.0MPa）+16厘米基层。</t>
  </si>
  <si>
    <t>法镇
新店村</t>
  </si>
  <si>
    <t>项目资金形成的资产，归村集体所有，通过完善交通基础设施，改善群众出行条件，受益人口113人，其中，脱贫户3户8人，三类人群人口1户2人。</t>
  </si>
  <si>
    <t>硬化新店村6组道路0.99公里，路基宽4.5米，路面宽3.5米，改善群众出行条件，受益人口113人，其中，脱贫户3户8人，三类人群人口1户2人。</t>
  </si>
  <si>
    <t>≥0.99公里</t>
  </si>
  <si>
    <t>受益人口113人</t>
  </si>
  <si>
    <t>新店村</t>
  </si>
  <si>
    <t>王思童</t>
  </si>
  <si>
    <t>2024年南郑区法镇梓橦村通村公路完善工程项目</t>
  </si>
  <si>
    <t>修复道路0.5公里，主要为修补面板，修复排水等附属设施。</t>
  </si>
  <si>
    <t>法镇梓橦村</t>
  </si>
  <si>
    <t>项目资金形成的资产，归村集体所有，通过完善交通基础设施，改善群众出行条件，受益人口150人，其中，脱贫户4户24人，三类人群人口2户2人。</t>
  </si>
  <si>
    <t>修复道路
0.5公里，受益人口150人，其中，脱贫户4户24人，三类人群人口2户2人。</t>
  </si>
  <si>
    <t>≥0.5公里</t>
  </si>
  <si>
    <t>受益人口150人</t>
  </si>
  <si>
    <t>梓橦村</t>
  </si>
  <si>
    <t>2024年度南郑区圣水镇圣水社区汉黄路至汉江堤顶圣水社区段道路硬化项目</t>
  </si>
  <si>
    <t>全长2.1公里，路基宽5.5米，两侧土路肩宽各0.5米，路面宽4.5米，水泥路面18厘米水泥混凝土面层</t>
  </si>
  <si>
    <t>圣水镇圣水社区</t>
  </si>
  <si>
    <t>项目资金形成的资产，归村集体所有，通过完善交通基础设施，改善群众出行条件，受益219户645人，其中，脱贫户39户98人
，三类人群人口4户12人。</t>
  </si>
  <si>
    <t>该道路全长2.1公里，路基宽5.5米，两侧土路肩宽各0.5米，路面宽4.5米，水泥路面18厘米水泥混凝土面层，完善全线排水，涵洞，安防设施，通过建设该道路硬化及附属设施，使本村219户645人受益，其中，脱贫户39户98人，三类人群人口4户12人。</t>
  </si>
  <si>
    <t>建设道路2.1公里</t>
  </si>
  <si>
    <t>受益219户645人</t>
  </si>
  <si>
    <t>圣水社区</t>
  </si>
  <si>
    <t>郑建华</t>
  </si>
  <si>
    <t>2024年南郑区黎坪镇五郎坝村桥梁建设项目</t>
  </si>
  <si>
    <t>修建油菜制种产业园通往五郎坝安置点桥梁1座50延米，宽4.5米.</t>
  </si>
  <si>
    <t>黎坪镇五郎坝村</t>
  </si>
  <si>
    <t>项目资金形成的资产，归村集体所有，通过完善油菜制种配套设施，受益总人口373户，945人，脱贫人口和监测对象213人。</t>
  </si>
  <si>
    <t>修建油菜制种产业园通往五郎坝安置点桥梁1座50延米，宽4.5米.项目资金形成的资产，归村集体所有，通过完善油菜制种配套设施，受益总人口373户，945人，脱贫人口和监测对象213人。</t>
  </si>
  <si>
    <t>修建桥梁1座50延米，宽4.5米.</t>
  </si>
  <si>
    <t>受益总人口373户，945人</t>
  </si>
  <si>
    <t>白杨</t>
  </si>
  <si>
    <t>2024年南郑区黄官镇长岭村二组通组道路建设项目</t>
  </si>
  <si>
    <t>全长0.918公里，路基宽4.5米，路面宽3.5米，18厘米厚水泥路面＋16厘米基层，完善全线排水，涵洞，安防设施。</t>
  </si>
  <si>
    <t>黄官镇长岭村</t>
  </si>
  <si>
    <t>项目资金形成的资产，归村集体所有，通过完善交通基础设施，改善群众出行条件，受益175人47户，其中，脱贫户16户44人，三类人群人口3户5人。</t>
  </si>
  <si>
    <t>新建道路0.918公里，全村2087人607户受益</t>
  </si>
  <si>
    <t>0.918公里</t>
  </si>
  <si>
    <t>受益175人47户</t>
  </si>
  <si>
    <t>2024年南郑区黄官镇何家沟村一组通组路建设项目</t>
  </si>
  <si>
    <t>全长2公里，路基宽4.5米，路面宽3.5米，18厘米厚水泥路面＋16厘米基层，完善全线排水，涵洞，安防设施。</t>
  </si>
  <si>
    <t>项目资金形成的资产，归村集体所有，通过完善交通基础设施，改善群众出行条件，受益265人88户，其中，脱贫户27户66人，三类人群人口4户10人。</t>
  </si>
  <si>
    <t>新建道路2公里，全村501人147户受益</t>
  </si>
  <si>
    <t>2公里</t>
  </si>
  <si>
    <t>受益265人88户</t>
  </si>
  <si>
    <t>2024年南郑区濂水镇联合村稻渔配套道路建设项目（二期）</t>
  </si>
  <si>
    <t>新建道路0.244公里，路面宽4米，路基宽5米，路面结构为:18cm水泥混凝土路面，改建道路0.557公里，路面宽4米，路基宽4.5m，路面结构为:18cm水泥混凝土路面并完善沿线防护及交通设施</t>
  </si>
  <si>
    <t>濂水镇联合村</t>
  </si>
  <si>
    <t>项目资金形成的资产，归村集体所有，通过完善交通基础设施，改善群众出行条件，受益1799人570户，其中，脱贫户63户166人，三类人群人口14户30人。</t>
  </si>
  <si>
    <t>新建路基宽4.5米、路面宽3.5米、面板厚18CM厘米的水泥硬化产业道路0.244公里。项目资金形成的资产，归村集体所有，通过完善交通基础设施，改善群众出行条件，受益1799人570户，其中，脱贫户63户166人，三类人群人口14户30人。</t>
  </si>
  <si>
    <t>新建道路0.244公里，改建道路0.557公里</t>
  </si>
  <si>
    <t>受益1799人570户</t>
  </si>
  <si>
    <t>联合村股份经济合作社</t>
  </si>
  <si>
    <t>何祥斌</t>
  </si>
  <si>
    <t>2024年南郑区钢厂村罗家坝大桥建设项目</t>
  </si>
  <si>
    <t>桥身全长50米、桥面宽6米，完善附属设施</t>
  </si>
  <si>
    <t>项目资金形成的资产，归村集体所有，通过完善交通基础设施，改善群众出行条件，受益385人115户，其中，脱贫户43户146人，三类人群人口3户10人。</t>
  </si>
  <si>
    <t>桥身全长50米、桥面宽6米，完善附属设施，受益385人115户，其中，脱贫户43户146人，三类人群人口3户10人。</t>
  </si>
  <si>
    <t>建设0.05公里跨河桥一座</t>
  </si>
  <si>
    <t>受益385人115户</t>
  </si>
  <si>
    <t>南郑区两河镇钢厂村</t>
  </si>
  <si>
    <t>张光平</t>
  </si>
  <si>
    <t>2024年南郑区两河镇三门村1组通组道路建设项目</t>
  </si>
  <si>
    <t>全长0.7公里，路基宽4.5米；路面宽3.5米；水泥路面厚18厘米＋16厘米砂砾基层，完善全线排水，涵洞，安防设施。</t>
  </si>
  <si>
    <t>项目资金形成的资产，归村集体所有，通过完善交通基础设施，改善群众出行条件，受益340人110户，其中，脱贫户50户110人，三类人群人口2户7人。</t>
  </si>
  <si>
    <t>硬化道路700米，受益340人110户，其中，脱贫户50户110人，三类人群人口2户7人。</t>
  </si>
  <si>
    <t>硬化道路700米</t>
  </si>
  <si>
    <t>受益340人110户</t>
  </si>
  <si>
    <t>2024年南郑区牟家坝镇朱家河村环山产业道路项目</t>
  </si>
  <si>
    <t>全长5公里；路基宽4.5米；路面宽3.5米；水泥路面厚18厘米＋16厘米砂砾基层，完善全线排水，涵洞，安防设施。</t>
  </si>
  <si>
    <t>项目资金形成的资产，归村集体所有，通过完善交通基础设施，改善群众出行条件，受益1420人430户，其中，脱贫户86户236人，三类人群人口4户11人。</t>
  </si>
  <si>
    <t>该道路全长5公里；路基宽4.5米；路面宽3.5米；水泥路面厚18厘米＋16厘米砂砾基层，完善全线排水，涵洞，安防设施，通过建设该道路硬化及附属设施，使本村五组村民58人受益，改善群众出行条件，带动脱贫户9户17人。</t>
  </si>
  <si>
    <t xml:space="preserve">完成6公里硬化道路
</t>
  </si>
  <si>
    <t>受益人口1420430户</t>
  </si>
  <si>
    <t>2024年度南郑区青树镇查家沟村通组道路硬化项目</t>
  </si>
  <si>
    <t>全长1.6公里；路基宽4.5米；路面宽3.5米；水泥路面厚18厘米＋16厘米砂砾基层，完善全线排水，涵洞，安防设施。</t>
  </si>
  <si>
    <t>青树镇查家沟村</t>
  </si>
  <si>
    <t>项目资金形成的资产，归村集体所有，通过完善交通基础设施，改善群众出行条件，受益150人46户，其中，脱贫户12户41人，三类人群人口5户8人。</t>
  </si>
  <si>
    <t>该道路全长1.6公里；路基宽4.5米；路面宽3.5米；水泥路面厚18厘米＋16厘米砂砾基层，完善全线排水，涵洞，安防设施，通过建设该道路硬化及附属设施，使本村1组2组村民150人受益，改善群众出行条件，带动脱贫户12户41人。</t>
  </si>
  <si>
    <t>建设道路1.6公里</t>
  </si>
  <si>
    <t>受益150人46户</t>
  </si>
  <si>
    <t>瞿雅兰</t>
  </si>
  <si>
    <t>2024年南郑区碑坝镇大竹村金竹组道路硬化项目</t>
  </si>
  <si>
    <t>五一组至金竹组赵太平屋后道路硬化3公里，宽3.5米，配套建设生命防护工程及排水沟</t>
  </si>
  <si>
    <t>碑坝镇大竹村</t>
  </si>
  <si>
    <t>项目资金形成的资产，归村集体所有，通过完善交通基础设施，改善群众出行条件，受益152人60户，其中，脱贫户19户63人，三类人群人口1户4人。</t>
  </si>
  <si>
    <t>该道路全长3公里；路基宽4.5米；路面宽3.5米；水泥路面厚18厘米＋16厘米砂砾基层，完善全线排水，涵洞，安防设施，通过建设该道路硬化及附属设施，使本村金竹组村民152人受益，改善群众出行条件，带动脱贫户60户152人。</t>
  </si>
  <si>
    <t>道路硬化3公里</t>
  </si>
  <si>
    <t>受益152人60户</t>
  </si>
  <si>
    <t>大竹村</t>
  </si>
  <si>
    <t>侯罡</t>
  </si>
  <si>
    <t>2024年南郑区梁山镇荣国村通组道路</t>
  </si>
  <si>
    <t>在荣国14组建设通组道路，硬化道路0.7公里，路基宽4.5米，路面宽3.5米，水泥路面厚18厘米＋16厘米砂砾基层，完善全线排水，涵洞，安防设施。</t>
  </si>
  <si>
    <t>梁山镇
荣国村</t>
  </si>
  <si>
    <t>项目资金形成的资产，归村集体所有，通过完善交通基础设施，改善群众出行条件，使农户62户189人收益，其中有脱贫户3户5人</t>
  </si>
  <si>
    <t>项目形成资产归村集体经济组织所有，收益农户189人</t>
  </si>
  <si>
    <t>建设硬化道路0.7公里</t>
  </si>
  <si>
    <t>收益群众≧189人</t>
  </si>
  <si>
    <t>2024年南郑区福成镇马元村聂家湾组通组道路硬化建设项目</t>
  </si>
  <si>
    <t>全长4公里；路基宽4.5米；路面宽3.5米；其中硬化道路2公里水泥路面厚18厘米＋16厘米基层；建设砂石路2公里，路面3.5米，完善全线排水，涵洞，安防设施。</t>
  </si>
  <si>
    <t>福成镇马元村</t>
  </si>
  <si>
    <t>项目资金形成的资产，归村集体所有，通过完善交通基础设施，改善群众出行条件，受益486人172户，其中，脱贫户86户246人，三类人群人口9户31人。</t>
  </si>
  <si>
    <t>全长4公里；路基宽4.5米；路面宽3.5米；其中硬化道路2公里水泥路面厚18厘米＋16厘米基层；建设砂石路2公里，路面3.5米，完善全线排水，涵洞，安防设施。改善群众出行条件，受益486人172户，其中，脱贫户86户246人，三类人群人口9户31人。</t>
  </si>
  <si>
    <t>解决486人出行问题</t>
  </si>
  <si>
    <t>马元村</t>
  </si>
  <si>
    <t>2024年南郑区碑坝镇南岔河天台组通组道路</t>
  </si>
  <si>
    <t>修复南岔河天台组通组道路17公里局部水毁路段，主要为挖除软基，新建挡墙防护，修复涵洞和边沟。</t>
  </si>
  <si>
    <t>碑坝镇南岔河村</t>
  </si>
  <si>
    <t>项目资金形成的资产，归村集体所有，通过完善交通基础设施，改善群众出行条件，受益1219人360户，其中，脱贫户121户352人，三类人群人口9户17人。</t>
  </si>
  <si>
    <t>该道路全长17公里；路基宽4.5米；路面宽3.5米；水泥路面厚18厘米、使本村天台组村民152人受益，改善群众出行条件，带动脱贫户121户352人。</t>
  </si>
  <si>
    <t>修复南岔河天台组通组道路17公里</t>
  </si>
  <si>
    <t>受益1219人360户</t>
  </si>
  <si>
    <t>≥96%</t>
  </si>
  <si>
    <t>南岔河</t>
  </si>
  <si>
    <t>毛禹承</t>
  </si>
  <si>
    <t>2024年南郑区碑坝镇南岔河村红虫沟通组道路</t>
  </si>
  <si>
    <t>南岔河红虫沟通组道路硬化1.5公里，路基宽4.5米，路面宽3.5米。水泥路面厚18厘米＋16厘米基层，完善全线排水，涵洞，安防设施。</t>
  </si>
  <si>
    <t>该道路全长1.5公里；路基宽4.5米；路面宽3.5米；水泥路面厚18厘米、使本村天台组村民43户132人受益，改善群众出行条件，带动脱贫户121户352人。</t>
  </si>
  <si>
    <t>南岔河红虫沟通组道路硬化1.5公里</t>
  </si>
  <si>
    <t>≥97%</t>
  </si>
  <si>
    <t>2024年南郑区碑坝镇梁堂村枣林至华卢地通组道路</t>
  </si>
  <si>
    <t>梁堂村枣林至华卢地通组道路硬化6.4公里，路基宽4.5米，路面宽3.5米。水泥路面厚18厘米＋16厘米基层，完善全线排水，涵洞，安防设施。</t>
  </si>
  <si>
    <t>项目资金形成的资产，归村集体所有，通过完善交通基础设施，改善群众出行条件，受益672人195户，其中，脱贫户86户318人，三类人群人口5户19人。</t>
  </si>
  <si>
    <t>该道路全长6.4公里；路基宽4.5米；路面宽3.5米；水泥路面厚18厘米、使本村枣林华卢地组、桑树湾村民672人195户受益，改善群众出行条件，带动脱贫户86户318人。</t>
  </si>
  <si>
    <t>梁堂村枣林至华卢地通组道路硬化6.4公里</t>
  </si>
  <si>
    <t>受益672人195户</t>
  </si>
  <si>
    <t>梁堂村</t>
  </si>
  <si>
    <t>张崇忠</t>
  </si>
  <si>
    <t>2024年南郑区碑坝镇西河村竹林湾组通组道路</t>
  </si>
  <si>
    <t>西河村竹林湾组通组道路硬化1公里，路基宽4.5米，路面宽3.5米。水泥路面厚18厘米＋16厘米基层，完善全线排水，涵洞，安防设施。</t>
  </si>
  <si>
    <t>西河村</t>
  </si>
  <si>
    <t>项目资金形成的资产，归村集体所有，通过完善交通基础设施，改善群众出行条件，受益157人46户，其中，脱贫户10户35人，三类人群人口3户3人。</t>
  </si>
  <si>
    <t>该道路全长1公里；路基宽4.5米；路面宽3.5米；水泥路面厚18厘米、使本村村民157人受益，改善群众出行条件，带动脱贫户10户35人。</t>
  </si>
  <si>
    <t>西河村竹林湾组通组道路硬化1公里</t>
  </si>
  <si>
    <t>受益157人46户</t>
  </si>
  <si>
    <t>刘维巧</t>
  </si>
  <si>
    <t>2024年南郑区两河镇仰天坪村7组阴湾道路路基修复建设项目</t>
  </si>
  <si>
    <t>修复仰天坪村7组阴湾道路50米，9组道路水毁200米。</t>
  </si>
  <si>
    <t>两河镇仰天坪村</t>
  </si>
  <si>
    <t>项目资金形成的资产，归村集体所有，通过完善交通基础设施，改善群众出行条件，受益124人37户，其中，脱贫户4户10人，三类人群人口3户3人。</t>
  </si>
  <si>
    <t>修复仰天坪村7组阴湾道路50米，9组道路水毁200米。改善群众出行条件，受益124人37户，其中，脱贫户4户10人，三类人群人口3户3人。</t>
  </si>
  <si>
    <t>修复路肩57米、高30米</t>
  </si>
  <si>
    <t>受益124人37户</t>
  </si>
  <si>
    <t>≧10年</t>
  </si>
  <si>
    <t>南郑区两河镇仰天坪</t>
  </si>
  <si>
    <t>巫应惠</t>
  </si>
  <si>
    <t>2024年南郑区红庙镇西沟村2、8、9组安防工程</t>
  </si>
  <si>
    <t>全长3.17公里，安装防护栏</t>
  </si>
  <si>
    <t>项目资金形成的资产，归村集体所有，通过完善交通基础设施，改善群众出行条件，124户384人（其中脱贫户23户69人）</t>
  </si>
  <si>
    <t>完善安防工程，解决群众出行安全问题。</t>
  </si>
  <si>
    <t>安装防护栏3.17公里。</t>
  </si>
  <si>
    <t>受益  124户384人</t>
  </si>
  <si>
    <t>2024年南郑区红庙镇罗帐岭村4、7、9.10组茶园产业道路安防工程</t>
  </si>
  <si>
    <t>建设罗帐岭4、7、9.10组茶园产业道路安防工程公里</t>
  </si>
  <si>
    <t>项目资金形成的资产，归村集体所有，通过完善交通基础设施，改善群众出行条件，302户920人（其中脱贫101户263人，三类人群6户17人）。</t>
  </si>
  <si>
    <t>全长4.6公里，安装防护栏</t>
  </si>
  <si>
    <t>安装防护栏4.6公里。</t>
  </si>
  <si>
    <t>受益  302户920人</t>
  </si>
  <si>
    <t>2024年南郑区圣水镇庄房村道路安防工程</t>
  </si>
  <si>
    <t>庄房村一、二组沿冷慧渠安装防护栏1.2公里</t>
  </si>
  <si>
    <t>通过增添基础设施，改善群众出行条件，受益群众343户1075人，其中脱贫户29户68人，三类人群4户9人</t>
  </si>
  <si>
    <t>庄房村一、二组沿冷慧渠安装防护栏1.2公里，通过增添基础设施，改善群众出行条件，受益群众343户1075人，其中脱贫户29户68人，三类人群4户9人</t>
  </si>
  <si>
    <t>安装防护栏1.2公里</t>
  </si>
  <si>
    <t>受益343户1075人</t>
  </si>
  <si>
    <t>2024年南郑区牟家坝镇云峰寺村基础设施道路建设项目</t>
  </si>
  <si>
    <t>全长5公里，路基3.5米，砂石厚20厘米，涵管8处及排水沟，三处护坡挡墙360立方米。</t>
  </si>
  <si>
    <t>项目资金形成的资产，归村集体所有，通过完善交通基础设施，改善群众生产出行条件，直接受益343户，1075人，已脱贫户68户，246人。三类人群3户，5人。</t>
  </si>
  <si>
    <t>完善交通基础设施，解决群众生产出行困难问题。</t>
  </si>
  <si>
    <t>全长5公里，路基3.5米，砂石厚20厘米，涵管8处及排水沟。通过完善交通基础设施，改善群众生产出行条件，直接受益205户，520人，已脱贫户68户，246人。三类人群3户，5人。</t>
  </si>
  <si>
    <t>长5公里，路面宽3.5米</t>
  </si>
  <si>
    <t>通过完善交通基础设施，改善群众生产出行条件，带动产业发展。</t>
  </si>
  <si>
    <t>收益205户，520人</t>
  </si>
  <si>
    <t>2024年南郑区法镇后河村通村组公路硬化</t>
  </si>
  <si>
    <t>全长1公里；路基宽4.5米；路面宽3.5米；水泥路面厚18厘米＋16厘米基层，完善全线排水，涵洞，挡墙200米，安防设施，</t>
  </si>
  <si>
    <t>项目资金形成的资产，归村集体所有，通过完善交通基础设施，改善群众出行条件，直接受益125户325人，其中，脱贫户28户78人，三类人群人口2户4人。</t>
  </si>
  <si>
    <t>全长1公里；路基宽4.5米；路面宽3.5米；水泥路面厚18厘米＋16厘米砂砾基层，完善全线排水，涵洞，安防设施。通过完善交通基础设施，改善群众出行条件，直接受益125户325人，其中，脱贫户28户78人，三类人群人口2户4人。</t>
  </si>
  <si>
    <t>长1公里；路面宽3.5米</t>
  </si>
  <si>
    <t>受益125户325人</t>
  </si>
  <si>
    <t>2024年南郑区湘水镇五里店村6组通组道路</t>
  </si>
  <si>
    <t>硬化道路2.5公里，路基宽4.5米，路面宽3.5米。排水沟1000米</t>
  </si>
  <si>
    <t>五里店村</t>
  </si>
  <si>
    <t>硬化道路2.5公里，新建排水沟1000米</t>
  </si>
  <si>
    <t>≥2.5公里</t>
  </si>
  <si>
    <t>40.8万元/公里</t>
  </si>
  <si>
    <t>王秋蓉</t>
  </si>
  <si>
    <t>2024年南郑区湘水镇五里店村9组通组道路</t>
  </si>
  <si>
    <t>硬化道路2公里，路基宽4.5米，路面宽3.5米。</t>
  </si>
  <si>
    <t>≥2公里</t>
  </si>
  <si>
    <t>41万元/公里</t>
  </si>
  <si>
    <t>2024年南郑区湘水镇五里店村12组通组道路</t>
  </si>
  <si>
    <t>硬化道路2.6公里，路基宽4.5米，路面宽3.5米。</t>
  </si>
  <si>
    <t>硬化道路2.6公里</t>
  </si>
  <si>
    <t>≥2.6公里</t>
  </si>
  <si>
    <t>40万元/公里</t>
  </si>
  <si>
    <t>2024年南郑区湘水镇五里店村13组通组道路</t>
  </si>
  <si>
    <t>硬化道路2.6公里，路基宽4.5米，路面宽3.6米。</t>
  </si>
  <si>
    <t>46.154万元/公里</t>
  </si>
  <si>
    <t>2024年南郑区大河坎镇丁元村旅游环线道路建设项目</t>
  </si>
  <si>
    <t>修建道路全长2.5公里；路基宽4.5米；路面宽3.5米；水泥路面厚18厘米＋16厘米基层，完善全线排水，涵洞，安防设施。</t>
  </si>
  <si>
    <t>项目资金形成的资产，归村集体所有，通过完善交通基础设施，改善群众出行条件，受益3100人，1263户，其中，脱贫户30户，62人，三类人群3户，10人。</t>
  </si>
  <si>
    <t>修建道路全长2.5公里；路基宽4.5米；路面宽3.5米；水泥路面厚18厘米＋16厘米基层，完善全线排水，涵洞，安防设施。通过完善交通基础设施，改善群众出行条件，受益3100人，1263户，其中，脱贫户30户，62人，三类人群3户，10人。</t>
  </si>
  <si>
    <t>道路建设2.5公里</t>
  </si>
  <si>
    <t>受益3100人，1263户</t>
  </si>
  <si>
    <t>2024年南郑区汉山街道办赵家湾村通组道路建设项目</t>
  </si>
  <si>
    <t>硬化道路1.4公里，路面宽度4.5米，路基宽度5.5米，18厘米厚混凝土路面，完善沿线排水设施。</t>
  </si>
  <si>
    <t>项目资金形成的资产，归村集体所有，通过完善交通基础设施，改善群众出行条件，使受益290户1150人，其中已脱贫户51户121人。三类人群1户4人。</t>
  </si>
  <si>
    <t>硬化道路1.4公里，路面宽度4.5米，路基宽度5.5米，18厘米厚混凝土路面，完善沿线排水设施。通过完善交通基础设施使1150人受益，同时带动两村产业发展。</t>
  </si>
  <si>
    <t>硬化道路1.4公里</t>
  </si>
  <si>
    <t>受益290户1150人</t>
  </si>
  <si>
    <t>张新</t>
  </si>
  <si>
    <t>2024年1月-2024年12月</t>
  </si>
  <si>
    <t>2024年碑坝镇广家店村通村组道路生命安全防护工程</t>
  </si>
  <si>
    <t>实施通村组道路生命安全防护工程4公里</t>
  </si>
  <si>
    <t>实施通村组道路生命安全防护工程4公里，保障人民群众生产出行安全。</t>
  </si>
  <si>
    <t>保障人民群众生产出行安全</t>
  </si>
  <si>
    <t>项目拨付资金60万元</t>
  </si>
  <si>
    <t>福成镇程家坝村道路安防工程建设项目</t>
  </si>
  <si>
    <t>新建道路安防工程及配套设施6公里</t>
  </si>
  <si>
    <t>项目建设完成后，保障当地群众的出行安全，使当地400余人受益</t>
  </si>
  <si>
    <t>完成道路安防工程及配套设施6公里建设</t>
  </si>
  <si>
    <t>安防工程及配套设施≥6公里</t>
  </si>
  <si>
    <t>2024年12月底前完成建设任务</t>
  </si>
  <si>
    <t>安防工程及配套设施16.6万元/公里</t>
  </si>
  <si>
    <t>项目建设完成后提高群众满意度</t>
  </si>
  <si>
    <t>2024年12月底前</t>
  </si>
  <si>
    <t>田家营村小元坝混凝土平板桥项目</t>
  </si>
  <si>
    <t>新建80米长，5米宽桥梁，用于解决芭蕉坪村、田家营村、底坪村三个村汛期通行问题</t>
  </si>
  <si>
    <t>项目建设完成后，保障当地群众的出行安全，使当地300余人受益</t>
  </si>
  <si>
    <t>完成80米长，5米宽桥梁建设</t>
  </si>
  <si>
    <t>桥梁建设一座</t>
  </si>
  <si>
    <t>桥梁补助标准700万元/公里</t>
  </si>
  <si>
    <t>福成镇马元村道路安防工程建设项目</t>
  </si>
  <si>
    <t>安防配套设施建设里程≥6公里</t>
  </si>
  <si>
    <t>每公里造价不低于16.6万元</t>
  </si>
  <si>
    <t>马元村古茶树道路建设项目</t>
  </si>
  <si>
    <t>新建大耳山至古茶园砂石道路2公里；硬化陈家坪至古茶树道长2公里，水泥路面厚18厘米，路面宽度3.5米，路基宽度4.5米，完善路基防护、排水等配套设施。打造茶旅融合，发展乡村旅游，促进群众增收致富。</t>
  </si>
  <si>
    <t>完成大耳山至古茶园砂石道路2公里；硬化陈家坪至古茶树道长2公里建设</t>
  </si>
  <si>
    <t>硬化路面长度≥2公里</t>
  </si>
  <si>
    <t>硬化路面补助标准120万元每公里</t>
  </si>
  <si>
    <t>2024年区慈善协会法镇沙坝村便民桥项目</t>
  </si>
  <si>
    <t>平板桥1座，长10米，宽6米，高4米，栽重20吨。</t>
  </si>
  <si>
    <t xml:space="preserve">通过完善基础设施，受益总人口310户1000人（其中已脱贫户和监测对象58户185人）  </t>
  </si>
  <si>
    <t>本项目推广以工代赈，给7户20人（其中已脱贫户和监测对象4户12人）带动劳务，户均增收1600元。</t>
  </si>
  <si>
    <t>通过完善基础设施，受益总人口310户1000人（其中已脱贫户和监测对象58户185人）</t>
  </si>
  <si>
    <t>1座</t>
  </si>
  <si>
    <t>验收合格</t>
  </si>
  <si>
    <t>完工率100%</t>
  </si>
  <si>
    <t>补助7万元</t>
  </si>
  <si>
    <t>持续提高</t>
  </si>
  <si>
    <t>受益总人口310户1000人</t>
  </si>
  <si>
    <t>列养率100%</t>
  </si>
  <si>
    <t>村民满意度≥95%</t>
  </si>
  <si>
    <t>区慈善协会</t>
  </si>
  <si>
    <t>李克强</t>
  </si>
  <si>
    <t>慈善协会</t>
  </si>
  <si>
    <t>2024年南郑区濂水镇七里村慈善桥建设项目</t>
  </si>
  <si>
    <t>平板桥1座，长5米、宽5米、高1.8米，载重20吨</t>
  </si>
  <si>
    <t>濂水镇七里村</t>
  </si>
  <si>
    <t>通过完善基础设施，受益总人口130户430人（其中已脱贫户和监测对象12户33人）</t>
  </si>
  <si>
    <t>本项目推广以工代赈，给7户21人（其中已脱贫户和监测对象3户9人）带动劳务，户均增收1500元。</t>
  </si>
  <si>
    <t>受益总人口130户430人</t>
  </si>
  <si>
    <t>七里村</t>
  </si>
  <si>
    <t>2024年南郑区濂水镇濂水村慈善桥建设项目</t>
  </si>
  <si>
    <t>平板桥1座，长5.5米、宽4米、高3.5米，载重20吨</t>
  </si>
  <si>
    <t>濂水镇濂水村</t>
  </si>
  <si>
    <t>通过完善基础设施，受益总人口108户405人（其中已脱贫户和监测对象14户38人）</t>
  </si>
  <si>
    <t>本项目推广以工代赈，给8户24人（其中已脱贫户和监测对象2户6人）带动劳务，户均增收1500元。</t>
  </si>
  <si>
    <t>受益总人口108户405人</t>
  </si>
  <si>
    <t>濂水村</t>
  </si>
  <si>
    <t>2024年区慈善协会胡家营镇高皇村便民桥项目</t>
  </si>
  <si>
    <t>平板桥1座，长8米，宽4米，高4米，载重20吨</t>
  </si>
  <si>
    <t>通过完善基础设施，受益总人口50户166人（其中已脱贫户和监测对象15户44人）</t>
  </si>
  <si>
    <t>本项目推广以工代赈，给5户14人（其中已脱贫户和监测对象2户6人）带动劳务，户均增收2000元。</t>
  </si>
  <si>
    <t>受益总人口50户166人</t>
  </si>
  <si>
    <t>高皇村</t>
  </si>
  <si>
    <t>2024年区慈善协会黎坪镇瓦石溪村便民桥项目</t>
  </si>
  <si>
    <t>平板桥1座，长8.5米，宽4米，高2.5米，载重20吨</t>
  </si>
  <si>
    <t>黎坪镇瓦石溪村</t>
  </si>
  <si>
    <t>通过完善基础设施，受益总人口87户280人（其中已脱贫户和监测对象18户50人）</t>
  </si>
  <si>
    <t>本项目推广以工代赈，给8户26人（其中已脱贫户和监测对象5户15人）带动劳务，户均增收1400元。</t>
  </si>
  <si>
    <t>受益总人口87户280人</t>
  </si>
  <si>
    <t>瓦石溪村</t>
  </si>
  <si>
    <t>2024年区慈善协会牟家坝镇牟家坝社区便民桥项目</t>
  </si>
  <si>
    <t>平板桥1座，长10米，宽5米，高4米，载重20吨</t>
  </si>
  <si>
    <t>通过完善基础设施，受益总人口208户620人（其中已脱贫户和监测对象16户46人）</t>
  </si>
  <si>
    <t>本项目推广以工代赈，给6户18人（其中已脱贫户和监测对象3户10人）带动劳务，户均增收1600元。</t>
  </si>
  <si>
    <t>受益总人口208户620人</t>
  </si>
  <si>
    <t>牟家坝社区</t>
  </si>
  <si>
    <t>2024年区慈善协会牟家坝镇祖师殿村便民桥项目</t>
  </si>
  <si>
    <t>钢架桥1座，长10米，宽2.5米，高3.2米，载重10吨</t>
  </si>
  <si>
    <t>通过完善基础设施，受益总人口119户399人（其中已脱贫户和监测对象30户120人）</t>
  </si>
  <si>
    <t>本项目推广以工代赈，给3户6人（其中已脱贫户和监测对象1户3人）带动劳务，户均增收1500元。</t>
  </si>
  <si>
    <t>受益总人口119户399人</t>
  </si>
  <si>
    <t>祖师殿村</t>
  </si>
  <si>
    <t>2024年区慈善协会大河坎镇歇马店村便民桥项目</t>
  </si>
  <si>
    <t>平板桥1座，长8米，宽4.5米，高2米，载重20吨</t>
  </si>
  <si>
    <t>大河坎镇歇马店村</t>
  </si>
  <si>
    <t>通过完善基础设施，受益总人口75户241人（其中已脱贫户和监测对象36户81人）</t>
  </si>
  <si>
    <t>本项目推广以工代赈，给7户22人（其中已脱贫户和监测对象2户6人）带动劳务，户均增收1000元。</t>
  </si>
  <si>
    <t>受益总人口75户241人</t>
  </si>
  <si>
    <t>歇马店村</t>
  </si>
  <si>
    <t>2024年区慈善协会青树镇冉家营村便民桥项目</t>
  </si>
  <si>
    <t>平板桥1座，长9米，宽4米，高2.5米，载重20吨。</t>
  </si>
  <si>
    <t>青树镇冉家营村</t>
  </si>
  <si>
    <t>通过完善基础设施，受益总人口140户335人（其中已脱贫户和监测对象12户30人）</t>
  </si>
  <si>
    <t>本项目推广以工代赈，给8户24人（其中已脱贫户和监测对象2户6人）带动劳务，户均增收1300元。</t>
  </si>
  <si>
    <t>受益总人口140户335人</t>
  </si>
  <si>
    <t>冉家营村</t>
  </si>
  <si>
    <t>2024年区慈善协会湘水镇盘龙庵村便民桥项目</t>
  </si>
  <si>
    <r>
      <rPr>
        <sz val="11"/>
        <rFont val="宋体"/>
        <charset val="134"/>
      </rPr>
      <t>平板桥</t>
    </r>
    <r>
      <rPr>
        <sz val="11"/>
        <color theme="1"/>
        <rFont val="宋体"/>
        <charset val="134"/>
      </rPr>
      <t>1座，长</t>
    </r>
    <r>
      <rPr>
        <sz val="11"/>
        <color rgb="FF000000"/>
        <rFont val="宋体"/>
        <charset val="134"/>
      </rPr>
      <t>6米、宽4米、高3.5米，载重20吨</t>
    </r>
  </si>
  <si>
    <t>通过完善基础设施，受益总人口61户170人（其中已脱贫户和监测对象23户52人）</t>
  </si>
  <si>
    <t>本项目推广以工代赈，给8户24人（其中已脱贫户和监测对象2户6人）带动劳务，户均增收1200元。</t>
  </si>
  <si>
    <t>受益总人口61户170人</t>
  </si>
  <si>
    <t>盘龙庵村</t>
  </si>
  <si>
    <t>2024年区慈善协会高台二郎村便民桥项目</t>
  </si>
  <si>
    <t>平板桥1座，长10米，宽4米，高1.8米，载重20吨</t>
  </si>
  <si>
    <t>高台镇二郎村</t>
  </si>
  <si>
    <t>通过完善基础设施，受益总人口87户224人（其中已脱贫户和监测对象3户4人）</t>
  </si>
  <si>
    <t>本项目推广以工代赈，给8户25人（其中已脱贫户和监测对象2户3人）带动劳务，户均增收1000元。</t>
  </si>
  <si>
    <t>受益总人口87户224人</t>
  </si>
  <si>
    <t>二郎村</t>
  </si>
  <si>
    <t>2024年区慈善协会汉山街道办白马寺村便民桥项目</t>
  </si>
  <si>
    <t>平板桥1座，长6米，宽5米，高2.5米，载重20吨</t>
  </si>
  <si>
    <t>通过完善基础设施，受益总人口118户313人（其中已脱贫户和监测对象20户51人）</t>
  </si>
  <si>
    <t>本项目推广以工代赈，给6户18人（其中已脱贫户和监测对象2户6人）带动劳务，户均增收1400元。</t>
  </si>
  <si>
    <t>受益总人口118户313人</t>
  </si>
  <si>
    <t>白马寺村</t>
  </si>
  <si>
    <t>2024年区慈善协会圣水镇青史村便民桥项目</t>
  </si>
  <si>
    <t>平板桥1座，长12米，宽4米，高5.5米，载重20吨</t>
  </si>
  <si>
    <t>通过完善基础设施，受益总人口582户1991人（其中已脱贫户和监测对象79户168人）</t>
  </si>
  <si>
    <t>本项目推广以工代赈，给7户22人（其中已脱贫户和监测对象3户10人）带动劳务，户均增收1400元。</t>
  </si>
  <si>
    <t>通过完善基础设施，受益总人口582户1991人（其中已脱贫户和监测对象78户168人）</t>
  </si>
  <si>
    <t>受益总人口582户1991人</t>
  </si>
  <si>
    <t>青史村</t>
  </si>
  <si>
    <t>2024年区慈善协会圣水镇山口村便民桥项目</t>
  </si>
  <si>
    <t>平板桥1座，长10米，宽6米，高4米，载重20吨</t>
  </si>
  <si>
    <t>圣水镇山口村</t>
  </si>
  <si>
    <t>通过完善基础设施，受益总人口308户991人（其中已脱贫户和监测对象24户60人）</t>
  </si>
  <si>
    <t>本项目推广以工代赈，给8户24人（其中已脱贫户和监测对象2户6人）带动劳务，户均增收1400元。</t>
  </si>
  <si>
    <t>受益总人口308户991人</t>
  </si>
  <si>
    <t>山口村</t>
  </si>
  <si>
    <t>2024年区慈善协会黄官镇河坝村便民桥项目</t>
  </si>
  <si>
    <t>平板桥1座，长8.5米，宽4.8米，高3.6米，载重20吨</t>
  </si>
  <si>
    <t>黄官镇河坝村二组</t>
  </si>
  <si>
    <t>通过完善基础设施，受益总人口85户298人（其中已脱贫户和监测对象8户20人）</t>
  </si>
  <si>
    <t>本项目推广以工代赈，给8户25人（其中已脱贫户和监测对象2户6人）带动劳务，户均增收1500元。</t>
  </si>
  <si>
    <t>受益总人口85户298人</t>
  </si>
  <si>
    <t>河坝村</t>
  </si>
  <si>
    <t>2024年区慈善协会黄官镇武家沟村便民桥项目</t>
  </si>
  <si>
    <t>平板桥1座，长12米，宽6米，高6米，载重20吨</t>
  </si>
  <si>
    <t>黄官镇武家沟村二组</t>
  </si>
  <si>
    <t>通过完善基础设施，受益总人口360户1092人（其中已脱贫户和监测对象94户219人）</t>
  </si>
  <si>
    <t>本项目推广以工代赈，给8户24人（其中已脱贫户和监测对象3户9人）带动劳务，户均增收1100元。</t>
  </si>
  <si>
    <t xml:space="preserve"> 受益总人口360户1092人</t>
  </si>
  <si>
    <t>武家沟村</t>
  </si>
  <si>
    <t>2024年区慈善协会碑坝镇茶园村便民桥项目</t>
  </si>
  <si>
    <t>铁索桥1座，长40米，宽1.8米，高3.8米，载重1吨</t>
  </si>
  <si>
    <t>碑坝镇茶园村</t>
  </si>
  <si>
    <t>通过完善基础设施，受益总人口65户198人（其中已脱贫户和监测对象17户66人）</t>
  </si>
  <si>
    <t>本项目推广以工代赈，给7户21人（其中已脱贫户和监测对象2户6人）带动劳务，户均增收1500元。</t>
  </si>
  <si>
    <t>受益总人口100户312人</t>
  </si>
  <si>
    <t>茶园村</t>
  </si>
  <si>
    <t>南郑区2024年高标准农田建设建后管护项目</t>
  </si>
  <si>
    <t>对全区已建36.62万亩高标准农田建设建后管护。</t>
  </si>
  <si>
    <t>改善项目区农田基础设施，受益农户数345户1069人、受益脱贫户数222户592人。</t>
  </si>
  <si>
    <t>完善农业基础设施壮大集体经济</t>
  </si>
  <si>
    <t>对全区已建36.62万亩高标准农田建设建后管护</t>
  </si>
  <si>
    <t>项目实施区间≤1年</t>
  </si>
  <si>
    <t>项目财政总投入36.62 万元</t>
  </si>
  <si>
    <t>粮食产量增加产出明显提高</t>
  </si>
  <si>
    <t>粮食综合生产能力明显提高</t>
  </si>
  <si>
    <t>项目受益时间≥5年</t>
  </si>
  <si>
    <t>受益对象满意率≥95%</t>
  </si>
  <si>
    <t>南郑区2024年高标准农田建设项目</t>
  </si>
  <si>
    <t>高标准农田新建2万亩，改造提升0.6万亩。开展田块整治、灌排设施提升、田间道路改造、农田输配电建设等，解决已建高标准农田设施不配套，工程老化、建设标准低等问题，打造高标准农田升级版。</t>
  </si>
  <si>
    <t>新建、改造提升</t>
  </si>
  <si>
    <t>南郑区（梁山镇、大河坎镇、青树镇）</t>
  </si>
  <si>
    <t>项目资金形成的资产，归村集体所有，改善项目区农田基础设施，受益农户数5481户10962人、受益脱贫户数695户1390人。</t>
  </si>
  <si>
    <t>新建高标准农田面积2万亩、改造提升0.6万亩高标准农田项目。</t>
  </si>
  <si>
    <t>项目实施区间≤2年</t>
  </si>
  <si>
    <t>项目财政总投入4500万元</t>
  </si>
  <si>
    <t>③产业路、资源路、旅游路建设</t>
  </si>
  <si>
    <t>④农村供水保障设施建设</t>
  </si>
  <si>
    <t>2024年南郑区水利局高台镇石科村产业园大樱桃基地抽水站建设项目</t>
  </si>
  <si>
    <t>新建大樱桃产业园三级抽水站一座（蓄水池三个，抽水泵及1350米管道等配套设施）</t>
  </si>
  <si>
    <t>保障产业园区200余亩灌溉，受益475户1116人，其中脱118贫户309人</t>
  </si>
  <si>
    <t>保障园区200余亩灌溉</t>
  </si>
  <si>
    <t>合格</t>
  </si>
  <si>
    <t>受益群众满意度≥95%</t>
  </si>
  <si>
    <t>区水利局</t>
  </si>
  <si>
    <t>水旱灾害中心</t>
  </si>
  <si>
    <t>李军</t>
  </si>
  <si>
    <t>2024年南郑区水利局胡家营镇塘坎村和牛养殖基地水利配套设施建设项目</t>
  </si>
  <si>
    <t>新建泵房一座、550米输水管道及配套抽水设施。</t>
  </si>
  <si>
    <t>保障240亩农田灌溉及500头牛用水，解决67户210人饮水、其中脱贫户14户52人。</t>
  </si>
  <si>
    <t>南郑区水利局2024年胡家营镇塘坎村改造提升供水工程</t>
  </si>
  <si>
    <t>新建100m深机井1眼、水厂1处，新修100m3蓄水池1座，新修泵房和消毒间28m2，配套安装机电设备1套，铺设输配水管道24063米。</t>
  </si>
  <si>
    <t>提升346户1150人的饮水条件</t>
  </si>
  <si>
    <t>完善水利基础设施，解决农村安全饮水</t>
  </si>
  <si>
    <t>工程良性运行</t>
  </si>
  <si>
    <t>受益群众满意度≥92%</t>
  </si>
  <si>
    <t>南郑区农村供水管理中心</t>
  </si>
  <si>
    <t>南郑区水利局2024年青树镇高柳村1组供水改造提升工程</t>
  </si>
  <si>
    <t>新打水源井1眼，新修20m3、5m3蓄水池各1座、水厂工程1处，安装输水主管道4150m，入户47户。</t>
  </si>
  <si>
    <t>青树镇高柳村</t>
  </si>
  <si>
    <t>提升94户300人的饮水条件</t>
  </si>
  <si>
    <t>南郑区水利局2024年梁山镇梁山村供水改造提升工程（二期）</t>
  </si>
  <si>
    <t>原管道检查维修132处，安装输配水管道16144米，新建阀门井15座，入户工程544户。</t>
  </si>
  <si>
    <t>梁山镇梁山村</t>
  </si>
  <si>
    <t>提升448户1800人的饮水条件</t>
  </si>
  <si>
    <t>南郑区水利局2024年湘水镇红旗村供水改造提升工程</t>
  </si>
  <si>
    <t>新建大口井1眼、10m3蓄水池1座，安装配套抽水设备、消毒设备各1套，改造老旧输配水管道2432m。</t>
  </si>
  <si>
    <t>湘水镇红旗村</t>
  </si>
  <si>
    <t>提升46户160人的饮水条件</t>
  </si>
  <si>
    <t>南郑区水利局2024年梁山镇南寨社区供水改造提升工程</t>
  </si>
  <si>
    <t>新修水源井1眼、100m3蓄水池1座，井房11m2、管理房28m2，安装配套抽水设备、加压设备、消毒设备各1套，安装输配水管道12488m，入户845户。</t>
  </si>
  <si>
    <t>梁山镇南寨社区</t>
  </si>
  <si>
    <t>提升496户2338人的饮水条件</t>
  </si>
  <si>
    <t>南郑区水利局2024年高台镇弥陀村7组供水改造提升工程</t>
  </si>
  <si>
    <t>新打水源井1眼，5m3蓄水池1座，安装配套抽水设备、次氯酸钠消毒设备各1套，安装输配水管道590m。</t>
  </si>
  <si>
    <t>提升16户50人的饮水条件</t>
  </si>
  <si>
    <t>南郑区水利局2024年胡家营镇建丰村供水改造提升工程</t>
  </si>
  <si>
    <t>新打水源井（D内=3.0m，H=20m）1眼，新建管理房2间，新建50m3蓄水池1座，安装抽水设备1套、次氯酸钠消毒设备1套、加压设备1套、变频供水设备1套，铺设输配水管道5700m及附属工程。</t>
  </si>
  <si>
    <t>胡家营镇建丰村</t>
  </si>
  <si>
    <t>提升186户762人的饮水条件</t>
  </si>
  <si>
    <t>南郑区水利局2024年圣水镇王营村供水改造提升工程</t>
  </si>
  <si>
    <t>新打水源井（D内=3.0m，H=20m）1眼，新建管理房2间，新建20m3蓄水池1座，安装抽水设备1套、次氯酸钠消毒设备1套、加压设备1套、变频供水设备1套，铺设输配水管道3700m及附属工程。</t>
  </si>
  <si>
    <t>提升96户333人的饮水条件</t>
  </si>
  <si>
    <t>南郑区水利局2024年青树镇汪家坝村供水改造提升工程</t>
  </si>
  <si>
    <t>新建泉室1座，安装变频管道泵1套，安装输配水管道2000m。</t>
  </si>
  <si>
    <t>青树镇汪家坝村</t>
  </si>
  <si>
    <t>提升92户330人的饮水条件</t>
  </si>
  <si>
    <t>南郑区水利局2024年牟家坝镇高家岭村供水改造提升工程</t>
  </si>
  <si>
    <t>新打水源井1眼，新修管理房1间、30m蓄水池1座，配套抽水、消毒设备各1套，安装输配水管道515m。</t>
  </si>
  <si>
    <t>牟家坝镇高家岭村</t>
  </si>
  <si>
    <t>提升166户600人的饮水条件</t>
  </si>
  <si>
    <t>南郑区水利局2024年黄官镇宝鼎村供水改造提升工程</t>
  </si>
  <si>
    <t>新打水源井1眼（D内=400mm，H=200m），新建井房1间，安装抽水设备1套，铺设输配水管道3800m及附属工程。</t>
  </si>
  <si>
    <t>黄官镇宝鼎村</t>
  </si>
  <si>
    <t>提升174户769人的饮水条件</t>
  </si>
  <si>
    <t>南郑区水利局2024年牟家坝镇祖师殿村同心桥安置区供水改造提升工程</t>
  </si>
  <si>
    <t>新打水源井1眼，新建20m3蓄水池1座、管理房1间、水厂工程1处，配套抽水设备、消毒设备各1套，铺设输配水管道700m及附属工程。</t>
  </si>
  <si>
    <t>提升114户420人的饮水条件</t>
  </si>
  <si>
    <t>南郑区水利局2024年协税镇协税村供水改造提升工程</t>
  </si>
  <si>
    <t>新修125米水源井1眼，维修改造井房1间，安装抽水设备1套，输水主管道550米。</t>
  </si>
  <si>
    <t>提升678户2925人的饮水条件</t>
  </si>
  <si>
    <t>南郑区水利局2024年高台镇合同岩供水改造提升工程</t>
  </si>
  <si>
    <t>维修改造泉室1座，安装输配水管道1800m。</t>
  </si>
  <si>
    <t>提升447户1791人的饮水条件</t>
  </si>
  <si>
    <t>南郑区水利局2024年新集镇华山村供水改造提升工程</t>
  </si>
  <si>
    <t>改造老旧管道4000米、铺设分支管道3000米及附属工程。</t>
  </si>
  <si>
    <t>新集镇华山村</t>
  </si>
  <si>
    <t>提升312户890人的饮水条件。</t>
  </si>
  <si>
    <t>南郑区水利局2024年圣水镇瓮池村供水改造提升工程</t>
  </si>
  <si>
    <t>新建50m3蓄水池1座，安装抽水设备1套，铺设输配水管道5800m及附属工程。</t>
  </si>
  <si>
    <t>提升224户877人的饮水条件</t>
  </si>
  <si>
    <t>南郑区水利局2024年黄官镇李家咀、高石坎村供水水源修复工程</t>
  </si>
  <si>
    <t>新建拦水坝1座，过滤沟30米，沉淀池1座，蓄水池1座，管网3000米</t>
  </si>
  <si>
    <t>黄官镇李家咀、高石坎村</t>
  </si>
  <si>
    <t>提升624户2710人的饮水条件</t>
  </si>
  <si>
    <t>南郑区水利局2024年黄官镇庙坝村供水应急水源工程</t>
  </si>
  <si>
    <t>新建拦水坝1处，过滤沟1条，沉淀过滤池1座，阀门井5座，铺设输配水管道2362米</t>
  </si>
  <si>
    <t>黄官镇庙坝村</t>
  </si>
  <si>
    <t>提升36户104人的饮水条件</t>
  </si>
  <si>
    <t>南郑区水利局2024年阳春镇泉沟村供水改造提升工程</t>
  </si>
  <si>
    <t>新修20m3蓄水池1座，配套抽水、加压、消毒设备各1套，安装输配水管道2800m。</t>
  </si>
  <si>
    <t>提升186户620人的饮水条件</t>
  </si>
  <si>
    <t>南郑区水利局2024年福成镇程家坝村集镇新增水源井并网工程</t>
  </si>
  <si>
    <t>新建何五岭村蒲家沟水源处至程家坝村牛背梁新增水源并网工程，水管6.0km,新建3立方米沉淀池1座</t>
  </si>
  <si>
    <t>提升103户520人的饮水条件</t>
  </si>
  <si>
    <t>南郑区水利局2024年黄官镇水井村改造提升工程</t>
  </si>
  <si>
    <t>延申集镇供水铺设管管网5.2km</t>
  </si>
  <si>
    <t>黄官镇水井村</t>
  </si>
  <si>
    <t xml:space="preserve">提升286户1206人的饮水条件 </t>
  </si>
  <si>
    <t>南郑区水利局2024年小南海镇回军坝村供水改造提升工程</t>
  </si>
  <si>
    <t>新建泉室1座、过滤池1座、50m3蓄水池1座，改造老旧管网6000m。</t>
  </si>
  <si>
    <t>小南海镇回军坝村</t>
  </si>
  <si>
    <t xml:space="preserve">提升116户480人的饮水条件 </t>
  </si>
  <si>
    <t>南郑区水利局2024年黎坪镇黎坪、二郎庙、五郎坝村供水维修改造工程</t>
  </si>
  <si>
    <t>黎坪村在水源上游修建截渗墙8m，过滤沟10m，安装de63管道30m；二郎庙村新建泉室1座，安装de40管道700m；五郎坝村维修泉室1座，安装de63输水管道400m，更换de75配水管道800m。</t>
  </si>
  <si>
    <t>黎坪镇黎坪、二郎庙、五郎坝村</t>
  </si>
  <si>
    <t xml:space="preserve">提升468户1209人的饮水条件 </t>
  </si>
  <si>
    <t>南郑区水利局2024年圣水镇山羊村供水改造提升工程</t>
  </si>
  <si>
    <t>新建集中供水1处。</t>
  </si>
  <si>
    <t xml:space="preserve">提升8户20人的饮水条件 </t>
  </si>
  <si>
    <t>南郑区水利局2024年湘水镇黄花窑村供水改造提升工程</t>
  </si>
  <si>
    <t>新建水源3处，配套水厂及供水管网。</t>
  </si>
  <si>
    <t>湘水镇黄花窑村</t>
  </si>
  <si>
    <t xml:space="preserve">提升80户256人的饮水条件 </t>
  </si>
  <si>
    <t>南郑区水利局2024年南郑区2024年水质检测项目</t>
  </si>
  <si>
    <t>定期对全区农村供水工程水质进行检测</t>
  </si>
  <si>
    <t>南郑区各项目村</t>
  </si>
  <si>
    <t>巩固脱贫成果，保障全区农村饮水水质安全。</t>
  </si>
  <si>
    <t>南郑区水利局2024年南郑区2024年南郑区农村供水维修养护基金项目</t>
  </si>
  <si>
    <t>17处农村供水改造提升工程水源、净水设备维修养护，输配水主管网维修更换等。</t>
  </si>
  <si>
    <t>提升580户2412人的饮水条件。</t>
  </si>
  <si>
    <t>南郑区水利局2024年小南海镇饮水排查问题改造提升工程</t>
  </si>
  <si>
    <t>新建水源、水厂、蓄水池、铺设管网及附属设施等。</t>
  </si>
  <si>
    <t>小南海镇三圣庙村、双龙村、回军坝村、郑家坝村、老龙池村、秦家坝村</t>
  </si>
  <si>
    <t>改善1997人的饮水条件。</t>
  </si>
  <si>
    <t>南郑区水利局2024年两河镇饮水排查问题改造提升工程</t>
  </si>
  <si>
    <t>两河镇钢厂村、炉河坝村、竹坝村</t>
  </si>
  <si>
    <t>改善1438人的饮水条件。</t>
  </si>
  <si>
    <t>南郑区水利局2024年湘水镇饮水排查问题改造提升工程</t>
  </si>
  <si>
    <t>湘水镇高皇山村</t>
  </si>
  <si>
    <t>改善183人的饮水条件。</t>
  </si>
  <si>
    <t>南郑区水利局2024年法镇饮水排查问题改造提升工程</t>
  </si>
  <si>
    <t>法镇双河村、茨坝村、梓橦村</t>
  </si>
  <si>
    <t>改善430人的饮水条件。</t>
  </si>
  <si>
    <t>南郑区水利局2024年青树镇饮水排查问题改造提升工程</t>
  </si>
  <si>
    <t>改善307人的饮水条件。</t>
  </si>
  <si>
    <t>南郑区水利局2024年碑坝镇饮水排查问题改造提升工程</t>
  </si>
  <si>
    <t>碑坝镇松树庵村、朱家坝村、韭菜岩村、坝溪村、南岔河村、西河村、大西坝村</t>
  </si>
  <si>
    <t>改善3368人的饮水条件。</t>
  </si>
  <si>
    <t>南郑区水利局2024年红庙镇饮水排查问题改造提升工程</t>
  </si>
  <si>
    <t>新建水源、沉淀过滤设施、蓄水池、铺设管网等</t>
  </si>
  <si>
    <t>红庙镇干坝子村、罗帐岭村、西沟村</t>
  </si>
  <si>
    <t>改善2355人用水条件</t>
  </si>
  <si>
    <t>南郑区水利局2024年黎坪镇饮水排查问题改造提升工程</t>
  </si>
  <si>
    <t>黎坪镇瓦石溪村、龙山村、黎坪村</t>
  </si>
  <si>
    <t>改善1002人用水条件</t>
  </si>
  <si>
    <t>南郑区水利局2024年黄官镇饮水排查问题改造提升工程</t>
  </si>
  <si>
    <t>黄官镇云河村、桂花村</t>
  </si>
  <si>
    <t>改善1549人用水条件</t>
  </si>
  <si>
    <t>南郑区水利局2024年胡家营镇饮水排查问题改造提升工程</t>
  </si>
  <si>
    <t>新建水源、水厂、蓄水池、铺设管网等</t>
  </si>
  <si>
    <t>建丰村、永灯村、高皇村</t>
  </si>
  <si>
    <t>改善3395人用水条件</t>
  </si>
  <si>
    <t>南郑区水利局2024年牟家坝镇饮水排查问题改造提升工程</t>
  </si>
  <si>
    <t>里八沟村、云峰寺村、关公庙村、青山沟村</t>
  </si>
  <si>
    <t>改善949人用水条件</t>
  </si>
  <si>
    <t>南郑区水利局2024年福成镇饮水排查问题改造提升工程</t>
  </si>
  <si>
    <t>新建水源、蓄水池、铺设管网等</t>
  </si>
  <si>
    <t>底坪村、中营村</t>
  </si>
  <si>
    <t>改善545人用水条件</t>
  </si>
  <si>
    <t>南郑区水利局2024年梁山镇饮水排查问题改造提升工程</t>
  </si>
  <si>
    <t>安装净水设备、铺设管网</t>
  </si>
  <si>
    <t>丁店村、万众村、梁西村</t>
  </si>
  <si>
    <t>改善5100人用水条件</t>
  </si>
  <si>
    <t>南郑区水利局2024年汉山街道办饮水排查问题改造提升工程</t>
  </si>
  <si>
    <t>新建水源、蓄水池、安装机电设备、铺设管网</t>
  </si>
  <si>
    <t>白家湾村、汉坪村、赵家湾村</t>
  </si>
  <si>
    <t>改善1750人用水条件</t>
  </si>
  <si>
    <t>南郑区水利局2024年阳春镇饮水排查问题改造提升工程</t>
  </si>
  <si>
    <t>改造入户设施、安装净化设备、铺设管道</t>
  </si>
  <si>
    <t>阳光村、安坎村</t>
  </si>
  <si>
    <t>改善7653人用水条件</t>
  </si>
  <si>
    <t>南郑区水利局2024年新集镇饮水排查问题改造提升工程</t>
  </si>
  <si>
    <t>新合村</t>
  </si>
  <si>
    <t>改善420人用水条件</t>
  </si>
  <si>
    <t>南郑区水利局2024年两河镇白庙村安全饮水改造提升工程</t>
  </si>
  <si>
    <t>钻深水井100米1口 ，架三相400米，饮水管5000米，安装 磁卡智能水表390个，管道配1200个，水泵1个。</t>
  </si>
  <si>
    <t>白庙村</t>
  </si>
  <si>
    <t>改善453人用水条件</t>
  </si>
  <si>
    <t>2024年南郑区水利局湘水河小流域综合治理工程</t>
  </si>
  <si>
    <t>总治理面积10km²，其中：综合治理面积1.5km²,封禁治理8.5km²。建设坡改梯田36.70hm²,保土耕作113.3hm²,配套灌排水沟3.0km,蓄水池1座，沉砂池5座，整治塘堰2座，谷坊5座，疏溪固堤2.0km,新建生产道路2.50km,封禁治理管护人员3人，封禁标牌3个，疏林补植5.70万株,道路绿化1km，建垃圾池3座，宣传栏2个。</t>
  </si>
  <si>
    <t>胡家营镇群星村、建丰村、永灯村等</t>
  </si>
  <si>
    <t>至设计水平年，水土流失治理程度达到85%以上，建设期末项目区林草植被面积占宜林宜草面积的90%以上，林草覆盖率提高到60%以上，提高农民人均收入。</t>
  </si>
  <si>
    <t>通过各项治理措施，完善项目区域基础设施配套建设，逐步控制辐射范围水土流失，改善生态环境和农业生产条件，巩固脱贫攻坚成果，助力乡村全面振兴。</t>
  </si>
  <si>
    <t>治理水土流失面积10km2</t>
  </si>
  <si>
    <t>至设计水平年，水土流失治理程度达到85%以上，建设期末项目区林草植被面积占宜林宜草面积的90%以上，林草覆盖率提高到60%以上，土壤减蚀率达到70%以上。</t>
  </si>
  <si>
    <t>南郑区水保站</t>
  </si>
  <si>
    <t>2024年南郑区水利局青龙河小流域综合治理工程</t>
  </si>
  <si>
    <r>
      <rPr>
        <sz val="11"/>
        <rFont val="宋体"/>
        <charset val="134"/>
      </rPr>
      <t>治理水土流失面积10.02km</t>
    </r>
    <r>
      <rPr>
        <vertAlign val="superscript"/>
        <sz val="11"/>
        <rFont val="宋体"/>
        <charset val="134"/>
      </rPr>
      <t>2</t>
    </r>
    <r>
      <rPr>
        <sz val="11"/>
        <rFont val="宋体"/>
        <charset val="134"/>
      </rPr>
      <t>，其中老旧梯田改造2.19hm</t>
    </r>
    <r>
      <rPr>
        <vertAlign val="superscript"/>
        <sz val="11"/>
        <rFont val="宋体"/>
        <charset val="134"/>
      </rPr>
      <t>2</t>
    </r>
    <r>
      <rPr>
        <sz val="11"/>
        <rFont val="宋体"/>
        <charset val="134"/>
      </rPr>
      <t>，坡式梯田200.4hm</t>
    </r>
    <r>
      <rPr>
        <vertAlign val="superscript"/>
        <sz val="11"/>
        <rFont val="宋体"/>
        <charset val="134"/>
      </rPr>
      <t>2</t>
    </r>
    <r>
      <rPr>
        <sz val="11"/>
        <rFont val="宋体"/>
        <charset val="134"/>
      </rPr>
      <t>，生产道路3.3km，工程护坡480m，排水沟4.31km，塘堰整修2座；果树补植2300株，水保种草0.66hm</t>
    </r>
    <r>
      <rPr>
        <vertAlign val="superscript"/>
        <sz val="11"/>
        <rFont val="宋体"/>
        <charset val="134"/>
      </rPr>
      <t>2</t>
    </r>
    <r>
      <rPr>
        <sz val="11"/>
        <rFont val="宋体"/>
        <charset val="134"/>
      </rPr>
      <t>，道路绿化2.86km，植物护坡800m，四旁景观林补植5200株；封禁治理801.6hm</t>
    </r>
    <r>
      <rPr>
        <vertAlign val="superscript"/>
        <sz val="11"/>
        <rFont val="宋体"/>
        <charset val="134"/>
      </rPr>
      <t>2</t>
    </r>
    <r>
      <rPr>
        <sz val="11"/>
        <rFont val="宋体"/>
        <charset val="134"/>
      </rPr>
      <t>，封禁标志牌3个，落实管护人员3人。</t>
    </r>
  </si>
  <si>
    <t>汉山街道办、青树镇、牟家坝镇、红庙镇各项目村</t>
  </si>
  <si>
    <t>通过各项治理措施，完善南郑区芳香生态示范园核心区基础设施配套建设，逐步控制辐射范围水土流失，改善生态环境和农业生产条件，巩固脱贫攻坚成果，助力乡村全面振兴。</t>
  </si>
  <si>
    <t>治理水土流失面积10.02km2</t>
  </si>
  <si>
    <t>2024年南郑区水利局凤凰山水库库区综合治理工程</t>
  </si>
  <si>
    <r>
      <rPr>
        <sz val="11"/>
        <rFont val="宋体"/>
        <charset val="134"/>
      </rPr>
      <t>治理水土流失面积4.53km</t>
    </r>
    <r>
      <rPr>
        <vertAlign val="superscript"/>
        <sz val="11"/>
        <rFont val="宋体"/>
        <charset val="134"/>
      </rPr>
      <t>2</t>
    </r>
    <r>
      <rPr>
        <sz val="11"/>
        <rFont val="宋体"/>
        <charset val="134"/>
      </rPr>
      <t>，其中水平梯田2.60hm</t>
    </r>
    <r>
      <rPr>
        <vertAlign val="superscript"/>
        <sz val="11"/>
        <rFont val="宋体"/>
        <charset val="134"/>
      </rPr>
      <t>2</t>
    </r>
    <r>
      <rPr>
        <sz val="11"/>
        <rFont val="宋体"/>
        <charset val="134"/>
      </rPr>
      <t>，坡式梯田90.60hm</t>
    </r>
    <r>
      <rPr>
        <vertAlign val="superscript"/>
        <sz val="11"/>
        <rFont val="宋体"/>
        <charset val="134"/>
      </rPr>
      <t>2</t>
    </r>
    <r>
      <rPr>
        <sz val="11"/>
        <rFont val="宋体"/>
        <charset val="134"/>
      </rPr>
      <t>，道路工程1.92km，排灌沟渠2.05km，引水渠修复0.80km，蓄水池1座；人工湿地1处，植被过滤带1.8km；封禁治理359.8hm</t>
    </r>
    <r>
      <rPr>
        <vertAlign val="superscript"/>
        <sz val="11"/>
        <rFont val="宋体"/>
        <charset val="134"/>
      </rPr>
      <t>2</t>
    </r>
    <r>
      <rPr>
        <sz val="11"/>
        <rFont val="宋体"/>
        <charset val="134"/>
      </rPr>
      <t>，补植0.96万株，设置网围栏0.60km，封禁标志牌1个，宣传牌1个。</t>
    </r>
  </si>
  <si>
    <t>梁山镇、阳春镇各项目村</t>
  </si>
  <si>
    <t>至设计水平年，水土流失治理程度达到70%以上，建设期末项目区林草植被面积占宜林宜草面积的90%以上，林草覆盖率提高到60%以上，提高农民人均收入。</t>
  </si>
  <si>
    <t>通过措施实施降低库区内的人为水土流失，涵养水源，降低水体污染，改善库区生态环境和水质。</t>
  </si>
  <si>
    <t>治理水土流失面积4.53km2</t>
  </si>
  <si>
    <t>2024年南郑区水利局濂水河许营段防洪工程（二期）</t>
  </si>
  <si>
    <t>综合治理河长1.0Km,治理堤防1100m，</t>
  </si>
  <si>
    <t>新集许营村</t>
  </si>
  <si>
    <t>治理堤防1.1公里，保护沿河居民及农田安全，促进区域经济发展。受益1365户0.45万人。</t>
  </si>
  <si>
    <t>完善水利基础设施，提升防洪能力，保护沿河居民和农田安全。</t>
  </si>
  <si>
    <t>治理堤防1.1公里</t>
  </si>
  <si>
    <t>保护耕地0.5万亩，人口0.45万人防洪安全。</t>
  </si>
  <si>
    <t>南郑区中小河流防洪工程项目办公室</t>
  </si>
  <si>
    <t>2024年南郑区水利局濂水河流珠堰至杨成河口防洪工程（二期）</t>
  </si>
  <si>
    <t>综合治理河道长3km，治理堤防3447m</t>
  </si>
  <si>
    <t>新集焦山、新合、木坪、水城村</t>
  </si>
  <si>
    <t>治理堤防3.447公里，保护沿河居民及农田安全，促进区域经济发展。受益1467户0.5万人。</t>
  </si>
  <si>
    <t>完善水利基础设施，提升防洪能力。</t>
  </si>
  <si>
    <t>治理堤防3.447公里.</t>
  </si>
  <si>
    <t>保护耕地0.1万亩，人口0.5万人的防洪安全。</t>
  </si>
  <si>
    <t>2024年南郑区水利局濂水河两河镇防洪工程（二期）</t>
  </si>
  <si>
    <t>综合治理河道长2.3km，治理堤防2938m</t>
  </si>
  <si>
    <t>治理堤防2.938公里，保护沿河居民及农田安全，促进区域经济发展。受益2296户0.78万人。</t>
  </si>
  <si>
    <t>治理堤防2.938公里。</t>
  </si>
  <si>
    <t>保护耕地0.64万亩，人口0.78万人的防洪安全。</t>
  </si>
  <si>
    <t>2024年南郑区水利局濂水河濂水镇防洪工程（二期）</t>
  </si>
  <si>
    <t>综合治理河长3.0km。工程治理堤防2120m</t>
  </si>
  <si>
    <t>濂水镇濂水、联合、刘西河、里仁村</t>
  </si>
  <si>
    <t>治理堤防2.12公里，保护沿河居民及农田安全，促进区域经济发展。受益3482户1.2万人。</t>
  </si>
  <si>
    <t>治理堤防2.12公里，</t>
  </si>
  <si>
    <t>保护耕地0.8万亩，人口1.2万人，的防洪安全。</t>
  </si>
  <si>
    <t>2024年南郑区水利局濂水河黄官镇防洪工程（二期）</t>
  </si>
  <si>
    <t>综合治理河长2.0km。工程治理堤防3973m</t>
  </si>
  <si>
    <t>黄官镇桂花、五丰、沙河等村</t>
  </si>
  <si>
    <t>治理堤防3.973公里，保护沿河居民及农田安全，促进区域经济发展。受益1326户0.4万人。</t>
  </si>
  <si>
    <t>治理堤防3.973公里，</t>
  </si>
  <si>
    <t>保护耕地0.8万亩，人口0.4万人的防洪安全。</t>
  </si>
  <si>
    <t>2024年南郑区水利局冷水河小南海镇秦家坝段防洪工程（一期）</t>
  </si>
  <si>
    <t>新建护岸工程2100m</t>
  </si>
  <si>
    <t>小南海镇秦家坝</t>
  </si>
  <si>
    <t>治理堤防2.1公里，保护沿河居民及农田安全，促进区域经济发展。受益0.25万人。</t>
  </si>
  <si>
    <t>保护耕地0.4万亩，人口0.25万人的防洪安全。</t>
  </si>
  <si>
    <t>2024年南郑区水利局冷水河郑家坝段防洪工程（一期）</t>
  </si>
  <si>
    <t>新建护岸工程1720m</t>
  </si>
  <si>
    <t>小南海镇郑家坝</t>
  </si>
  <si>
    <t>治理堤防1.72公里，保护沿河居民及农田安全，促进区域经济发展。受益0.32万人。</t>
  </si>
  <si>
    <t>保护耕地0.5万亩，人口0.32万人的防洪安全。</t>
  </si>
  <si>
    <t>2024年南郑区水利局冷水河湘水镇盘龙庵段防洪工程（一期）</t>
  </si>
  <si>
    <t>新建护岸工程1220m</t>
  </si>
  <si>
    <t>治理堤防1.22公里，保护沿河居民及农田安全，促进区域经济发展。受益0.3万人。</t>
  </si>
  <si>
    <t>保护耕地0.6万亩，人口0.3万人的防洪安全。</t>
  </si>
  <si>
    <t>2024年南郑区水利局冷水河塘坎段及上游重点段防洪工程（一期）</t>
  </si>
  <si>
    <t>新建堤防工程2640m</t>
  </si>
  <si>
    <t>大河坎镇塘坎、法镇</t>
  </si>
  <si>
    <t>治理堤防2.64公里，保护沿河居民及农田安全，促进区域经济发展。受益0.5万人。</t>
  </si>
  <si>
    <t>保护耕地0.6万亩，人口0.5万人的防洪安全。</t>
  </si>
  <si>
    <t>2024年南郑区水利局濂水河右岸大沙河防洪工程</t>
  </si>
  <si>
    <t>新建护岸工程3523.02m</t>
  </si>
  <si>
    <t>汉山街道办刘家营村</t>
  </si>
  <si>
    <t>治理堤防0.95公里，保护沿河居民及农田安全。</t>
  </si>
  <si>
    <t>治理堤防0.95公里，</t>
  </si>
  <si>
    <t>2024年南郑区水利局濂水河左岸秦家河防洪工程</t>
  </si>
  <si>
    <t>工程治理堤防0.7Km</t>
  </si>
  <si>
    <t>治理堤防0.7公里，保护沿河居民及农田安全，。</t>
  </si>
  <si>
    <t>治理堤防0.7公里，</t>
  </si>
  <si>
    <t>2024年南郑区水利局水库维修养护项目</t>
  </si>
  <si>
    <t>34座水库大坝、放水设施、溢洪道、监测设施维修养护及防汛物资储备等</t>
  </si>
  <si>
    <t>34座水库维修养护，保障水库蓄水灌溉和防洪安全。</t>
  </si>
  <si>
    <t>改善灌溉面积0.8万亩，受益人口5600余人</t>
  </si>
  <si>
    <t>水库项目建设项目办公室</t>
  </si>
  <si>
    <t>2024年南郑区水利局齐力村山洪沟治理工程项目</t>
  </si>
  <si>
    <t>治理长度11.56km</t>
  </si>
  <si>
    <t>汉山街道办事处齐力村</t>
  </si>
  <si>
    <t>该项目实施后，保障2760人，1800亩农田的安全</t>
  </si>
  <si>
    <t>完善水利基础设施，保护居民生命财产和农田安全</t>
  </si>
  <si>
    <t>治理排洪沟沟11.56km</t>
  </si>
  <si>
    <t>2024年南郑区水利局牟家坝镇里八沟村灌溉堰坝工程</t>
  </si>
  <si>
    <t>建灌溉堰坝一座，保障240余亩农田灌溉。</t>
  </si>
  <si>
    <t>牟家坝镇里八沟</t>
  </si>
  <si>
    <t>完善水利基础设施，240余亩农田灌溉。受益人口368人其中脱贫人口24户92人。</t>
  </si>
  <si>
    <t>完善水利基础设施，保障农田灌溉</t>
  </si>
  <si>
    <t>建灌溉堰坝一座</t>
  </si>
  <si>
    <t>牟家坝镇里八沟村</t>
  </si>
  <si>
    <t>2024年南郑区水利局红庙镇白家坝村堤防水毁修复工程</t>
  </si>
  <si>
    <t>水毁堤防200米保护居民生命财产及农田安全。</t>
  </si>
  <si>
    <t>红庙镇白家坝村</t>
  </si>
  <si>
    <t>保障沿途村民及农田的防洪安全，促进区域社会经济的发展受益人口377人其中脱贫人口166人。</t>
  </si>
  <si>
    <t>水毁堤防200米</t>
  </si>
  <si>
    <t>2024年南郑区水利局大河坎镇三花石村谭家槽大塘水毁修复工程</t>
  </si>
  <si>
    <t>治理灌溉水源大塘1座，大塘坝体培厚加固、坡面砌护，放水卧管加固，背坡修整，引水渠道修复治理0.2km。</t>
  </si>
  <si>
    <t>保障459人村民防洪安全和300余亩耕地的，脱贫人口69户161人。</t>
  </si>
  <si>
    <t>治理灌溉水源大塘1座</t>
  </si>
  <si>
    <t>2024年南郑区水利局小南海镇青石关村排洪沟水毁应急修复</t>
  </si>
  <si>
    <t>修复水毁河堤240米，保护居民生命财产及480余亩农田安全。</t>
  </si>
  <si>
    <t>小南海镇青石关村</t>
  </si>
  <si>
    <t>保障310人村民防洪安全和480余亩耕地的，促进区域社会经济的发展。</t>
  </si>
  <si>
    <t>修复水毁河堤240米保护居民生命财产及480余亩农田安全。</t>
  </si>
  <si>
    <t>修复水毁河堤240米</t>
  </si>
  <si>
    <t>2024年南郑区水利局圣水镇庄房村排洪沟治理项目</t>
  </si>
  <si>
    <t>治理排洪渠1.0km</t>
  </si>
  <si>
    <t>完成圣水镇庄房村排洪渠治理1.okm</t>
  </si>
  <si>
    <t>1处</t>
  </si>
  <si>
    <t>得到有效治理</t>
  </si>
  <si>
    <t>32户，232人</t>
  </si>
  <si>
    <t>16户，65人</t>
  </si>
  <si>
    <t>2024年南郑区水利局法镇后河村堤防水毁修复项目</t>
  </si>
  <si>
    <t>治理堤防0.6km</t>
  </si>
  <si>
    <t>完成法镇后河村堤防水毁0.6km</t>
  </si>
  <si>
    <t>56户，224人</t>
  </si>
  <si>
    <t>17户，68人</t>
  </si>
  <si>
    <t>2024年南郑区水利局圣水镇山羊村排洪沟治理项目</t>
  </si>
  <si>
    <t>治理排洪渠0.5km</t>
  </si>
  <si>
    <t>完成圣水镇山羊村排洪渠治理0.5km</t>
  </si>
  <si>
    <t>43户，172人</t>
  </si>
  <si>
    <t>21户，63人</t>
  </si>
  <si>
    <t>2024年南郑区水利局阳春镇农丰村塘库水毁治理项目</t>
  </si>
  <si>
    <t>坝体治理</t>
  </si>
  <si>
    <t>阳春镇农丰村</t>
  </si>
  <si>
    <t>完成阳春镇农丰村塘库水毁治理1座</t>
  </si>
  <si>
    <t>46户，138人</t>
  </si>
  <si>
    <t>19户，76人</t>
  </si>
  <si>
    <t>2024年南郑区水利局陈村山洪沟治理建设项目</t>
  </si>
  <si>
    <t>新建长2公里、下口宽4米、上口宽4.5米，深2米浆砌石排洪沟及周边环境整治</t>
  </si>
  <si>
    <t>该项目实施后，将有效改善陈村防汛问题，防范排洪沟周边滑坡落石风险，保障群众正常生产生活</t>
  </si>
  <si>
    <t>治理排洪沟沟2.0km</t>
  </si>
  <si>
    <t>南郑区水利局2024年濂水镇团堆村秋风崖渠道水毁修复项目</t>
  </si>
  <si>
    <t>团堆村渠道修复4处50米，采用浆砌石砌护。</t>
  </si>
  <si>
    <t>团堆村</t>
  </si>
  <si>
    <t>修复水毁护坡1350立方米</t>
  </si>
  <si>
    <t>2024年南郑区水利局高台镇红建村大塘维修加固项目</t>
  </si>
  <si>
    <t>大塘加固1口</t>
  </si>
  <si>
    <t>高台镇红建村</t>
  </si>
  <si>
    <t>改善灌溉面积470亩</t>
  </si>
  <si>
    <t>改善灌溉面积470亩，受益人口800余人</t>
  </si>
  <si>
    <t>项目受益年限长期受益</t>
  </si>
  <si>
    <t>2024年南郑区水利局新集镇流珠堰引水低坝水毁应急修复工程</t>
  </si>
  <si>
    <t>治理流珠堰引水低坝护坦35米，采用钢筋砼凝土浇筑。</t>
  </si>
  <si>
    <t>新集镇木坪村</t>
  </si>
  <si>
    <t>保障新集、高台、阳春农田夏插引水灌溉，灌溉面积1.2万亩，确保汛期河道行洪安全。</t>
  </si>
  <si>
    <t>红管局</t>
  </si>
  <si>
    <t>2024年南郑区水利局年汉山街道办亚定点医院渠道治理项目</t>
  </si>
  <si>
    <t>治理渠道0.8km</t>
  </si>
  <si>
    <t>汉山街道办王家山村</t>
  </si>
  <si>
    <t>治理渠道0.8km,灌溉面积210亩</t>
  </si>
  <si>
    <t>灌溉面积210亩</t>
  </si>
  <si>
    <t>2024年南郑区水利局年茶房寺灌溉渠道水毁修复项目</t>
  </si>
  <si>
    <t>自修复水毁渠道49m、渠道防渗补漏2.0km</t>
  </si>
  <si>
    <t>恢复</t>
  </si>
  <si>
    <t>恢复渠道49m，渠道防渗补漏2.0km,改善灌溉面积610亩</t>
  </si>
  <si>
    <t>改善农田灌溉</t>
  </si>
  <si>
    <t>2024年南郑区两河镇炉河坝村山洪沟治理及农田保护项目</t>
  </si>
  <si>
    <t>1、炉河坝村灌溉设施修复.2、巫家坝麻柳湾排洪渠修复治理.3、窑沟115米山洪沟治理。</t>
  </si>
  <si>
    <t>两河镇炉河坝村</t>
  </si>
  <si>
    <t>恢复灌溉渠道250米，改善灌溉面积120亩，保护农田30亩确炉河坝村增收、增产</t>
  </si>
  <si>
    <t>恢复灌溉渠道250米，改善灌溉面积120亩，保护农田30亩</t>
  </si>
  <si>
    <t>修复灌溉渠道250米，改善灌溉面积120亩，保护农田30亩确保炉河坝村增收、增产</t>
  </si>
  <si>
    <t>工程验收合格率≥100%</t>
  </si>
  <si>
    <t>提高灌溉效益120亩和保护农田30亩</t>
  </si>
  <si>
    <t>区云管局</t>
  </si>
  <si>
    <t>2024年南郑区水利局胡家营镇高皇村、石谷寺村渠道治理项目</t>
  </si>
  <si>
    <t>高皇水库灌溉渠道水毁修复14处、长256米，治理渠道2.1km</t>
  </si>
  <si>
    <t>胡家营镇石谷寺、高皇村</t>
  </si>
  <si>
    <t>水毁渠道修复14处、长256米，治理渠道2.1km</t>
  </si>
  <si>
    <t>完善水利设施，保障400余亩农田灌溉</t>
  </si>
  <si>
    <t>受益群众满意度≥96%</t>
  </si>
  <si>
    <t>2024年南郑区水利局黎坪镇元坝社区水毁排洪沟水毁修复项目</t>
  </si>
  <si>
    <t>修复黎坪镇元坝社区段排洪沟治理300米</t>
  </si>
  <si>
    <t>黎坪镇元坝社区</t>
  </si>
  <si>
    <t>排洪沟治理300米，保护耕地320亩，保护人口400余人</t>
  </si>
  <si>
    <t>完善水利设施，保护耕地320亩，保护人口400余人</t>
  </si>
  <si>
    <t>排洪沟治理300米</t>
  </si>
  <si>
    <t>2024年南郑区水利局牟家坝镇青山沟村水毁河堤应急修复项目</t>
  </si>
  <si>
    <t>修复水毁河堤220m，保护耕地450亩。</t>
  </si>
  <si>
    <t>牟家坝镇青山沟村</t>
  </si>
  <si>
    <t>保护耕地450亩，受益人口811人，其中脱贫户87户264人。</t>
  </si>
  <si>
    <t>完善水利基础设施，保护耕地450亩。</t>
  </si>
  <si>
    <t>修复水毁河堤220m</t>
  </si>
  <si>
    <t>牟家镇</t>
  </si>
  <si>
    <t>2024年南郑区水利局两河镇红庙村汤家祠堂大塘大坝加固修复项目</t>
  </si>
  <si>
    <t>治理灌溉水源大塘1座，大塘坝体培厚加固、坡面砌护，放水卧管加固，背坡修整。</t>
  </si>
  <si>
    <t>两河镇红庙村、白庙村</t>
  </si>
  <si>
    <t>保障红庙村6、7、8组和白庙村5、6组778人村民防洪安全和980余亩耕地的，脱贫人口74户176人。</t>
  </si>
  <si>
    <t>完善水利基础设施，保障农田灌溉，保护居民生命财产和农田安全</t>
  </si>
  <si>
    <t>完善水利基础设施，保障农田灌溉，保护居民生命财产和农田安全。</t>
  </si>
  <si>
    <t>2024年南郑区水利局黄官镇桂花村农田灌溉水渠</t>
  </si>
  <si>
    <t>治理桂花村4组麻利丫与朝阳村曾家剿分界处灌溉水渠；桂花村八组朝阳观通向桂花村六组农田灌溉水渠，长2500余米</t>
  </si>
  <si>
    <t>黄官镇桂花村</t>
  </si>
  <si>
    <t>保障330亩农田灌溉，受益人口140户516人、脱贫人口9户21人</t>
  </si>
  <si>
    <t>完善水利基础设施，保障农田灌溉，提升生产生活条件</t>
  </si>
  <si>
    <t>治理渠道2.5km</t>
  </si>
  <si>
    <t>2024年南郑区水利局红庙镇西沟村山洪沟治理项目</t>
  </si>
  <si>
    <t>治理西沟村山洪沟治理2公里</t>
  </si>
  <si>
    <t>保障西沟村沿河居民生命财产及农田安全，恢复农田7.6亩。受益人口216户758人、脱贫人口59户162人</t>
  </si>
  <si>
    <t>治理西沟村山洪沟治理2公里，保护沿河居民生命财产及农田安全，恢复农田7.6亩。</t>
  </si>
  <si>
    <t>治理山洪沟治理2.0km</t>
  </si>
  <si>
    <t>2024年南郑区水利局黄官镇云河村水毁河堤修建项目</t>
  </si>
  <si>
    <t>300米水毁河堤修复</t>
  </si>
  <si>
    <t>黄官镇云河村</t>
  </si>
  <si>
    <t>保护沿河居民生命财产及农田安全</t>
  </si>
  <si>
    <t>300米水毁河堤修复，保护沿河居民生命财产及农田安全</t>
  </si>
  <si>
    <t>陈武</t>
  </si>
  <si>
    <t>13992677229</t>
  </si>
  <si>
    <t>2024年南郑区水利局高台镇                                                                                                                                                                                                                                                                                                                                                                                                                                                                                                                                                                                                                                                                                                                                                                                                                                                                                                                                                                                                                                                                                                                                                                                                                                                                                                                                                                                                                                                                                                                                                                                                                                                                                                                                                                                                                                                            姜刘村抗旱大塘维修加固项目</t>
  </si>
  <si>
    <t>高台镇姜刘村</t>
  </si>
  <si>
    <t>改善灌溉面积315亩</t>
  </si>
  <si>
    <t>改善灌溉面积315亩，受益人口165人</t>
  </si>
  <si>
    <t>01年</t>
  </si>
  <si>
    <t>2024年碑坝镇松树庵村中药材收储中心河堤建设项目</t>
  </si>
  <si>
    <t>对中药材收储中心外围河堤700米进行加固建设</t>
  </si>
  <si>
    <t>对中药材收储中心外围河堤700米进行加固建设，保障厂房及周边群众安全。</t>
  </si>
  <si>
    <t>保障人民群众生产财产安全</t>
  </si>
  <si>
    <t>加固河堤700米</t>
  </si>
  <si>
    <t>项目拨付资金400万元</t>
  </si>
  <si>
    <t>2024年福成镇后河防洪工程治理项目</t>
  </si>
  <si>
    <t>后河河堤加固马元段800米</t>
  </si>
  <si>
    <t>福成马元村</t>
  </si>
  <si>
    <t>完成项目建设，保障沿线群众住房安全</t>
  </si>
  <si>
    <t>完成河堤加固马元段800米</t>
  </si>
  <si>
    <t>河堤加固≥800米</t>
  </si>
  <si>
    <t>河堤加固每米补助标准不低于1.6万元</t>
  </si>
  <si>
    <t>⑤农村电网建设（通生产用电、提高综合电压和供电可靠性）</t>
  </si>
  <si>
    <t>南郑区高台镇石科村2024年大樱桃基地产业园区动力及照明用电等设施项目</t>
  </si>
  <si>
    <t>新建2.2公里高压线路，配电室一座，变压器一台等相关配套设施</t>
  </si>
  <si>
    <t>项目资金≦28万元</t>
  </si>
  <si>
    <t>石科村</t>
  </si>
  <si>
    <t>18291651639</t>
  </si>
  <si>
    <t>⑥数字乡村建设（信息通信基础设施建设、数字化、智能化建设等）</t>
  </si>
  <si>
    <t>小南海镇龙头山直播电商基地建设项目</t>
  </si>
  <si>
    <t>1、建设镇级直播电商综合服务网点，面积500平，网点具备人才培训、农产品展销及创业孵功能，配置货架、专业直播设备，与区级直播电商基地形成联动，并有效服务县域经济体建设；2、打造以本区域特色农业、电商为特色的职业农民技能培训和创业培训体系，带动创业，孵化市场主体，年培训人次不低于200人次3、打造一个农产品文旅融合镇域公共品牌，策划包装包括藤编在内的15个系列产品，整合供应链，并在主流电商平台（淘宝、京东、抖音等）开设线上店铺，完善线上线下农产品销售体系4、打造1—3个短视频账号，通过账号运营和短视频创作推荐本区域特色农业、非物质文化遗产和旅游景点；孵化本地达人20名，年创作视频800条，开展推广及直播活动每年不低于100场，年销售农产品2000万元，带动985户970人，户均增收500元。</t>
  </si>
  <si>
    <t>通过合作社+企业+农户模式、壮大村集体经济、提升农户创业就业机会、解决农产品滞销问题，带动农户产业增收、收益分红。</t>
  </si>
  <si>
    <t>1、建设镇级直播电商综合服务网点，面积500平，网点具备人才培训、农产品展销及创业孵功能，配置货架、专业直播、办公设备及移动直播车；2、打造以本区域特色农业、电商为核心的职业农民技能培训和创业培训体系，带动创业，孵化市场主体，年培训人次不低于200人次，3、打造一个农产品文旅融合镇域公共品牌，策划包装包括藤编在内的15个系列产品，整合供应链，并在主流电商平台（淘宝、京东、抖音等）开设线上店铺，完善线上线下农产品销售体系4、打造1—3个短视频账号，通过账号运营和短视频创作推荐本区域特色农业、非物质文化遗产和旅游景点；孵化本地达人20名，年创作视频800条，开展推广及直播活动每年不低于100场，年销售农产品2000万元，带动300户1000人，户均增收500元。</t>
  </si>
  <si>
    <t>本村增收≧15万元</t>
  </si>
  <si>
    <t>受益总户数384户970人。</t>
  </si>
  <si>
    <t>95%以上</t>
  </si>
  <si>
    <t>区经贸局</t>
  </si>
  <si>
    <t>沙子河村集体经济股份制合作社</t>
  </si>
  <si>
    <t>384户970人</t>
  </si>
  <si>
    <t>125户294人</t>
  </si>
  <si>
    <t>村集体经济收入由合作社全村每人分红</t>
  </si>
  <si>
    <t>南郑区青树镇2024年农产品电商直播基地建设项目</t>
  </si>
  <si>
    <t>新建占地400平方米镇级直播基地，分别打造电子商务运营培训区100平方米，配备投影设备、音响设备、笔记本电脑和空调等设备。打造农特产品展示展销区、网红直播带货区180平方米，配备LED显示屏、电脑、打印机、空调等设备；4个网红直播间面积分别为3间20平方米及1间30平方米，分别为农产品直播间、非遗直播间、文旅直播间和美食直播间，并配备直播设备、触摸一体机和音响设备等。装饰农产品展示展销区和物流打包仓储发货区120平方米，发货区配备快递打印机、条码纸、收银机和电子秤等。</t>
  </si>
  <si>
    <t>推动青树镇农业向特色化、市场化、产业化方向发展，打造“互联网+农业”的新发展模式，积极宣传、带动我镇茶叶、中药材、大米、食用菌、蔬菜等名优特色产品销量及文旅、农旅发展；切实帮助群众、企业增收；通过网络宣传青树镇的旅游环境、招商环境和特色人文，不断优化资源配置，用最好的服务、最优的环境，推动数字经济和乡村振兴战略结合，加快农产品牌化、市场化的运营方式的推广速度，让青树镇及周边农特产品搭上互联网直播的“顺风车”，跨上新零售的“高速路”，用“数字化力量”赋能乡村振兴。</t>
  </si>
  <si>
    <t>电商扶贫带动全镇农副产品销售收入50万元以上</t>
  </si>
  <si>
    <t>电商带动增加人口创业、就业人数50人</t>
  </si>
  <si>
    <t>13209160567</t>
  </si>
  <si>
    <t>2024年南郑区两河镇电商物流协同发展综合服务中心</t>
  </si>
  <si>
    <t>新建400平方米电商物流协同发展综合服务中心及配套设施，具备直播电商、非遗产品设计、农产品展销、物流综合服务等功能，打造一个“两河扇编”非遗线上线下展销平台，打造5款两河扇编文创产品</t>
  </si>
  <si>
    <t>扶持资金形成的资产归红庙村集体经济组织所有，收益按6%进行分红，可带动农2568户农副产品网上销售及带货</t>
  </si>
  <si>
    <t>扶持资金形成的资产归红庙村集体经济组织所有，收益按6%进行分红，可带动农2568户农副产品网上销售及带货。</t>
  </si>
  <si>
    <t>建设400平方米电商物流协同发展综合服务中心及配套设施</t>
  </si>
  <si>
    <t>带动2568户增收</t>
  </si>
  <si>
    <t>收益2568户</t>
  </si>
  <si>
    <t>两河镇红庙村</t>
  </si>
  <si>
    <t>汤涛</t>
  </si>
  <si>
    <t>南郑区区县域经济服务综合提升项目</t>
  </si>
  <si>
    <t>1、提升县级电商物流分拨中心服务功能，包括对现有农产品的保鲜库升级改造；对现有农产品运输、快递运输车辆进行升级改造；对现有快递分拣线进行升级改造；2、增加配送智能管理系统和智能分拣系统。推动三级物流整合，增加镇村站点活力；3、提升农产品区域公共品牌，策划包装包括藤编在内的10个系列产品，并在主流电商平台（淘宝、京东、抖音等）开设线上店铺，整合供应链</t>
  </si>
  <si>
    <t>改造提升</t>
  </si>
  <si>
    <t>带动生产、促进农产品上行，带动镇村物流发展</t>
  </si>
  <si>
    <t>500万</t>
  </si>
  <si>
    <t>带动全区镇村物流发展及特色农业推广</t>
  </si>
  <si>
    <t>物流带动增加人口就业人数200人</t>
  </si>
  <si>
    <t>电商办</t>
  </si>
  <si>
    <t>王琦</t>
  </si>
  <si>
    <t>5511965</t>
  </si>
  <si>
    <t>南郑区2024年消费帮扶项目</t>
  </si>
  <si>
    <t>汉中市南郑区人民政府办公室《关于印发汉中市南郑区财政衔接资金支持产业发展奖补办法（试行）的通知》（南政办发〔2022〕17号）对消费帮扶带贫市场主体和帮扶产品供应商和帮扶产品电商平台企业进行奖补</t>
  </si>
  <si>
    <t>一是对全区消费当地农特产品的企业进行奖补，间接帮扶600人受益；二是奖补企业≧10家；三是年销售农特产品额度≧1000万元。</t>
  </si>
  <si>
    <t>一是对全区消费当地农特产品的企业进行奖补，间接帮扶120人受益；二是奖补企业≧10家；三是年销售农特产品额度≧1000万元。</t>
  </si>
  <si>
    <t>2023年销售农特产品额度大于1000万</t>
  </si>
  <si>
    <t>间接带动或帮扶增收人员数量≧120人。</t>
  </si>
  <si>
    <t>马元村通讯设施提升项目</t>
  </si>
  <si>
    <t>新建通讯基站一座，提升群众通讯质量，方便群众生产生活，促进经济发展。</t>
  </si>
  <si>
    <t>项目建设完成后可改善当地群众通信问题，提高群众幸福指数</t>
  </si>
  <si>
    <t>优化群众用电问题，提高群众满意度</t>
  </si>
  <si>
    <t>完成通讯基站建设</t>
  </si>
  <si>
    <t>通信基站建设1座</t>
  </si>
  <si>
    <t>通信基站建设不低于100万元每座</t>
  </si>
  <si>
    <t>2024年度南郑区文化馆总分馆数字化建设；</t>
  </si>
  <si>
    <t>实施文化馆总分馆数字化建设：配置电脑、公共文化一体机、书法体验机、照相机、聘请专业团队营运各镇数字文化馆分馆各类文化活动数据采集编辑推广、拍摄群众文化活动短视频及宣传推广、拍摄各镇非遗项目短视频进行宣传；</t>
  </si>
  <si>
    <t>改建、扩建</t>
  </si>
  <si>
    <t>各分馆</t>
  </si>
  <si>
    <t>各分馆在区文化馆综合管理平台上传丰富的文化活动、文化工作动向等，达到资源共享及对外宣传作用、满足基层群众参与各类文化活动，推动乡村文化振兴。</t>
  </si>
  <si>
    <t>完成22个文化馆分馆数字化建设；</t>
  </si>
  <si>
    <t>项目预算额度≦190万元</t>
  </si>
  <si>
    <t>带动贫困人口人数≧3000人</t>
  </si>
  <si>
    <t>带动群众创业增收，丰富群众文化生活</t>
  </si>
  <si>
    <t>持续推动乡村公共文化服务高质量发展，促进非遗保护传承、提升乡村文化振兴建设</t>
  </si>
  <si>
    <t>2024年度南郑区图书馆总分馆数字化建设</t>
  </si>
  <si>
    <t>实施梁山镇图书分馆、黄官镇图书分馆、湘水镇图书分馆、大河坎镇图书分馆、圣水镇图书分馆、胡家营镇图书分馆、高台镇图书分馆、黎坪镇图书分馆提升改造建设数字化智慧化图书分馆，配置自动化图书借阅系统和多媒体阅览设施，购买国家图书数字资源数据库。</t>
  </si>
  <si>
    <t>各分馆实现数字化管理，完善图书资源共享，实现图书借阅通借通还，推动乡村文化振兴。</t>
  </si>
  <si>
    <t>完成10个图书馆分管数字化建设</t>
  </si>
  <si>
    <t>项目预算额度≦160万</t>
  </si>
  <si>
    <t>带动贫困人口人数≧2500人</t>
  </si>
  <si>
    <t>图书馆</t>
  </si>
  <si>
    <t>刘斌</t>
  </si>
  <si>
    <t>13571675839</t>
  </si>
  <si>
    <t>①农村卫生厕所改造（公共厕所）</t>
  </si>
  <si>
    <t>②农村污水治理</t>
  </si>
  <si>
    <t>福成镇程家坝村雨污分流及污水处理项目</t>
  </si>
  <si>
    <t>新建40m³/d污水处理站，配套建设污水收集管网约800米</t>
  </si>
  <si>
    <t>完成项目建设，保障群众饮水安全</t>
  </si>
  <si>
    <t>完成40m³/d污水处理站，配套建设污水收集管网约800米建设</t>
  </si>
  <si>
    <t>污水处理站一座；污水管网≥800米</t>
  </si>
  <si>
    <t>污水处理站补助150万元每座</t>
  </si>
  <si>
    <t>生态环境分局</t>
  </si>
  <si>
    <t>③农村垃圾治理</t>
  </si>
  <si>
    <t>④村容村貌提升</t>
  </si>
  <si>
    <t>2024年南郑区黄官镇黄官社区人居环境整治项目</t>
  </si>
  <si>
    <t xml:space="preserve">社区淤泥塘治理13500平方米；土方及砂石回填2.3万立方米；建设人行步道2000平方米；绿化工程5500平方米；给排水工程主要铺设管网2200米；村庄地面硬化3500平方米；新建公厕1座30平方米。    </t>
  </si>
  <si>
    <t>项目建成后形成公益性资产，全部归黄官社区所有，通过完善村内环境达到改善全村村容村貌，受益总人口 604户1925人，其中已脱贫户31户51人，三类人群4户6人。</t>
  </si>
  <si>
    <t>汉中市南郑区2022年度农村人居环境整治建设项目区级配套资金项目（第二批）</t>
  </si>
  <si>
    <t>在汉山街道办事处汉山村、赵家湾村等5个村建设人居环境整治污水管道24公里及建设污水处理设施10余座；以及部分项目前期费用</t>
  </si>
  <si>
    <t>南郑区农业农村局</t>
  </si>
  <si>
    <t>提高项目村农户污水、垃圾治理能力和水平，改善村容村貌、人居环境等，提高项目村村民生产生活质量；改善农村生产生活条件，有效推进美丽乡村生态旅游与生态农业产业链可持续健康发展，实现生态宜居，建设生态宜居美丽乡村。</t>
  </si>
  <si>
    <t>完善农村人居环境基础设施，提升农村环境整治能力</t>
  </si>
  <si>
    <t>建设污水处理设施5余座；</t>
  </si>
  <si>
    <t>建设污水处理设施5余座</t>
  </si>
  <si>
    <t>项目总投资170万元</t>
  </si>
  <si>
    <t>农业农村局</t>
  </si>
  <si>
    <t>胡家营镇石谷寺村2024年人居环境整治项目</t>
  </si>
  <si>
    <t>改造提升公厕1座；巷道治理平整硬化1.2公里；安装护栏4处，购置小型电动垃圾车8辆；清理村主干道沿线垃圾杂草、三堆六乱4公里，配套村庄绿化。</t>
  </si>
  <si>
    <t>胡家营镇石谷寺村</t>
  </si>
  <si>
    <t>改善村生产生活条件</t>
  </si>
  <si>
    <t>改善人居环境</t>
  </si>
  <si>
    <t>1.改造提升公厕1座；2.农户聚集区活动场所改造1处；3.巷道治理平整硬化1.2公里；4.
安装护栏4处；5.购置小型电动垃圾车8辆；6.清理村主干道沿线垃圾杂草、三堆六乱4公里，配套村庄绿化。</t>
  </si>
  <si>
    <t>建设任务按
计划完成率
≥95%</t>
  </si>
  <si>
    <t>项目扶持
资金≤120万元</t>
  </si>
  <si>
    <t>提升人均环境质量改善村容村貌</t>
  </si>
  <si>
    <t>改善人居生活
条件，促进经
济发展</t>
  </si>
  <si>
    <t>项目受益
年限≥20年</t>
  </si>
  <si>
    <t>受益人口
满意
度≥90%</t>
  </si>
  <si>
    <t>石谷
寺村</t>
  </si>
  <si>
    <t>魏兴财</t>
  </si>
  <si>
    <t>2024年度南郑区黎坪镇松坪村人居环境整治项目</t>
  </si>
  <si>
    <t>购置垃圾清运钩臂车1辆、转运垃圾箱5个，30升垃圾桶50个。转运垃圾箱固定点硬化30平方；硬化陈家坪组、龙王沟组巷道1公里；治理污水沟1公里、绿化带400米，安装太阳能路灯66盏，治理群众活动场所200平方米。</t>
  </si>
  <si>
    <t>项目资金形成的资产，归所在村集体所有，通过人居环境整治，补齐必要的农村人居环境和小型公益性基础设施建设短板，改善群众生产生活条件。使全村73户191人受益。</t>
  </si>
  <si>
    <t>购置垃圾清运钩臂车1辆、转运垃圾箱3个，30升垃圾桶73个。转运垃圾箱固定点硬化30平方；硬化陈家坪组、龙王沟组巷道1公里；治理污水沟1公里；安装太阳能路灯66盏。</t>
  </si>
  <si>
    <t>投入中央财政衔接资金120万元</t>
  </si>
  <si>
    <t>提升农村人居环境和幸福指数。</t>
  </si>
  <si>
    <t>进一步推动乡村振兴建设。</t>
  </si>
  <si>
    <t>碑坝镇梁堂村人居环境整治绿化改造提升项目</t>
  </si>
  <si>
    <t>道路沿线绿化16公里，其中中药材加工厂至老龙咀3公里、中坝组至华炉地组12.4公里、乌豆湾组1.75公里。</t>
  </si>
  <si>
    <t>通过沿线绿化，改善人居环境</t>
  </si>
  <si>
    <t>道路沿线绿化16公里</t>
  </si>
  <si>
    <t>质量合格率≧96%</t>
  </si>
  <si>
    <t>项目建设期2年</t>
  </si>
  <si>
    <t>项目拨付资金100万元</t>
  </si>
  <si>
    <t>2024年黄官镇武家沟村人居环境整治项目</t>
  </si>
  <si>
    <t>新建公厕1座60平方米，购置垃圾清运设施设备</t>
  </si>
  <si>
    <t>改善村容村貌，提升省级重点帮扶村人居环境，受益人口361户1092人，其中脱贫户85户210人</t>
  </si>
  <si>
    <t>通过务工、一次性占地赔偿等增加群众收入。</t>
  </si>
  <si>
    <t>改善村容村貌，提升省级重点帮扶村人居环境，有力地推进乡村振兴 。</t>
  </si>
  <si>
    <t>70㎡公厕一座，垃圾站一座，垃圾转运车1辆，垃圾箱15个，</t>
  </si>
  <si>
    <t>100%合格</t>
  </si>
  <si>
    <t>2024年12月底</t>
  </si>
  <si>
    <t>45万元</t>
  </si>
  <si>
    <t>受益人口361户1092人，其中脱贫户85户210人</t>
  </si>
  <si>
    <t>2024年黄官镇桂花村人居环境整治项目</t>
  </si>
  <si>
    <t>购买垃圾车1辆、垃圾箱8个垃圾桶15个，沟渠治理3.5龚磊，巷道硬化1.5公里，安装路灯20盏、公路沿线绿化补苗200株，拆除残垣断壁8处</t>
  </si>
  <si>
    <t>本村农户共计475户，受益1573人，改善农户生活生产条件，带动农民经济发展</t>
  </si>
  <si>
    <t>带动
生产</t>
  </si>
  <si>
    <t>垃圾车1辆
、垃圾箱8个垃圾桶15个，沟渠治理3.5公里，巷道硬化1.5公里，安装路灯20盏、公路沿线绿化补苗200株，拆除残垣断壁8处</t>
  </si>
  <si>
    <t>桂花村</t>
  </si>
  <si>
    <t>2024年黄官镇黄官社区
环境整治项目</t>
  </si>
  <si>
    <t>新建55 ㎡公厕1座及配套设施，资金30万元，垃圾箱20个，资金14万元；黄官社区炭梁子道路加宽、硬化150米,资金15万，社区安装路灯20盏资金17万元；洒水车18万元，道路改造150米铺油。</t>
  </si>
  <si>
    <t xml:space="preserve">改善生活环境
</t>
  </si>
  <si>
    <t>≥120万</t>
  </si>
  <si>
    <t xml:space="preserve">120万
</t>
  </si>
  <si>
    <t xml:space="preserve">改善生活环境增加收入
</t>
  </si>
  <si>
    <t>濂水镇熊庙村人居环境整治项目</t>
  </si>
  <si>
    <t>建设熊庙村研学基地排水渠300米，道路沿线安装30盏路灯，清理公路两旁残垣断壁，购置洒水车一台</t>
  </si>
  <si>
    <t>改善熊庙村人居生活环境条件，村内环境卫生得到有效改善，村庄形象得到有力提升，增加群众幸福感、获得感。</t>
  </si>
  <si>
    <t>项目建成后有效地改善生态环境，提高农村人居环境整治水平</t>
  </si>
  <si>
    <t>建设熊庙村研学基地排水渠300米，道路沿线安装30盏路灯，清理公路两旁残垣断壁，购置洒水车一台。</t>
  </si>
  <si>
    <t>修建排水渠长度300米</t>
  </si>
  <si>
    <t>项目财政资金补助成本120万元</t>
  </si>
  <si>
    <t>牟家坝镇云峰寺村人居环境整治提升项目</t>
  </si>
  <si>
    <t>新建排洪沟全段总长600米，排洪沟两侧治理长1.2公里，排洪沟宽4米，均高2.5米，两侧浆砌石预计3000立方米。</t>
  </si>
  <si>
    <t>通过实施该项目实施，有效保障60余亩基本农田水土流失，着力改善人居环境，提升乡村治理建设。</t>
  </si>
  <si>
    <t>建设美丽生态宜居乡村，提升管理人员乡村治理能力与文化水平，实现产业兴旺、生态宜居、乡风文明、治理有效、生活富裕。</t>
  </si>
  <si>
    <t>新建排洪沟长600米，排洪沟治理长1.2公里，宽4米，均高2.5米，两侧浆砌石预计3000立方米。</t>
  </si>
  <si>
    <t>120万元</t>
  </si>
  <si>
    <t>项目受益年限≧20年</t>
  </si>
  <si>
    <t>小南海镇双龙村村容村貌提升项目</t>
  </si>
  <si>
    <t>双龙村四组至五组环线道路2500米，安装路灯50盏。</t>
  </si>
  <si>
    <t>安装路灯50盏。受益人口765人。</t>
  </si>
  <si>
    <t>安装路灯50盏</t>
  </si>
  <si>
    <t>20万元</t>
  </si>
  <si>
    <t>带动旅游增收5万元以上</t>
  </si>
  <si>
    <t>协税镇协税村村容村貌提升项目</t>
  </si>
  <si>
    <t>改变全村2.8公里道路沟渠两岸绿化美化</t>
  </si>
  <si>
    <t>改变村庄人居环境，提升改变村容村貌</t>
  </si>
  <si>
    <t>2.8公里道路沟渠两岸绿化美化</t>
  </si>
  <si>
    <t>2024年南郑区湘水镇五里店村人居环境提升项目</t>
  </si>
  <si>
    <t>改善公路沿线环境卫生，提升沿线绿化、美化效果，新增800平方米绿化花池，新增景观临时停车场2处，新增文化墙150平方米，增加环卫设施，采购托臂式垃圾清运车2辆，托臂式垃圾转运箱15个，景观式垃圾收集站10个，垃圾桶300个，并进行配套施工整治排水渠1公里和拆除公路主干线残垣断壁、旧垃圾池等。</t>
  </si>
  <si>
    <t>湘水五里店村</t>
  </si>
  <si>
    <t>改善村域内环境卫生面貌，受益群众468户1371人，其中脱贫户及三类人群151户421人</t>
  </si>
  <si>
    <t>改善村域内环境卫生面貌，受益群众人，其中受益群众468户1371人，其中脱贫户及三类人群151户421人</t>
  </si>
  <si>
    <t>新增800平方米绿化花池，新增景观临时停车场2处，新增文化墙150平方米，增加环卫设施，采购托臂式垃圾清运车2辆，托臂式垃圾转运箱15个，景观式垃圾收集站10个，垃圾桶300个，并进行配套施工整治排水渠1公里和拆除公路主干线残垣断壁、旧垃圾池等</t>
  </si>
  <si>
    <t>财政支持标准100万元</t>
  </si>
  <si>
    <t>受益群众468户1371人，其中脱贫户及三类人群151户421人</t>
  </si>
  <si>
    <t>项目后期管护延续性10年</t>
  </si>
  <si>
    <t xml:space="preserve">贾海艳   </t>
  </si>
  <si>
    <t>13484452886</t>
  </si>
  <si>
    <t>中所营街道办回龙寺村人居环境整治项目</t>
  </si>
  <si>
    <t>污水沟治理3000米，包括污水沟修建、加固、加盖等；路面硬化修补3000平方米；新建集中沉淀池一处；整治残垣断壁7处；清理沿线杂草垃圾1500米；</t>
  </si>
  <si>
    <t>中所营回龙寺</t>
  </si>
  <si>
    <t>项目资金形成的资产，归所在村集体所有，通过人居环境整治，农村基础设施条件大大改善，环境卫生条件明显提升，建成后使470户1631人受益，其中脱贫户及三类人群4户10人，改善农村人居环境，提升群众生活质量。</t>
  </si>
  <si>
    <t>完成污水沟治理3000米，包括污水沟修建、加固、加盖等；完成路面硬化修补3000平方米；新建集中沉淀池一处；完成整治残垣断壁7处；完成清理沿线杂草垃圾1500米；</t>
  </si>
  <si>
    <t>沟治理3000米，路面硬化修补3000平方米，新建集中沉淀池1处，整治残垣断壁7处，清理沿线杂草垃圾1500米</t>
  </si>
  <si>
    <t>6个月内完成项目整治</t>
  </si>
  <si>
    <t>改善改善农村人居环境，提升1631户群众生活质量。</t>
  </si>
  <si>
    <t>大河坎镇丁元村人居环境整治项目</t>
  </si>
  <si>
    <t>新建公厕1座。修缮路基路面5000米，购置垃圾桶30个，治理三堆六乱和残垣断壁6处，硬化村部房后荒芜地面40米，硬化村部房后排水沟50米。</t>
  </si>
  <si>
    <t>补齐必要的农村人居环境整治和小型公益性基础设施，使全村615户1873人受益。</t>
  </si>
  <si>
    <t>使全村615户1873人受益，其中脱贫户157户，417人。</t>
  </si>
  <si>
    <t>新建公厕1座。修缮路基路面800米，购置垃圾桶50个，治理三位六乱3处。</t>
  </si>
  <si>
    <t>公厕1座。修缮路基路面800米，购置垃圾桶50个，治理三位六乱3处。</t>
  </si>
  <si>
    <t>环境面貌持续改善，促进产业发展</t>
  </si>
  <si>
    <t>≥1873人</t>
  </si>
  <si>
    <t>红庙镇西沟村人居环境整治项目</t>
  </si>
  <si>
    <t>大垃圾箱5个，垃圾池5个50㎡，垃圾转运电动三轮车6辆，小垃圾桶350个，排水沟清淤疏浚1500米</t>
  </si>
  <si>
    <t>红庙西沟村</t>
  </si>
  <si>
    <t>≧大垃圾箱5个，≧垃圾池5个，≧垃圾电动三轮车6辆，≧小垃圾桶350个，≧排水沟清淤疏浚1500米</t>
  </si>
  <si>
    <t>年度开工率≧100%</t>
  </si>
  <si>
    <t>≧120万</t>
  </si>
  <si>
    <t>带动475户1437人</t>
  </si>
  <si>
    <t>191户521人</t>
  </si>
  <si>
    <t>青树镇欢喜岭村人居环境整治项目</t>
  </si>
  <si>
    <t>欢喜岭村G244至青黎公路沿线2.3公里杂草清理及环境整治，村部广场环境整治及提升宝巴高速公路出口环境形象</t>
  </si>
  <si>
    <t>项目资金形成的资产，归所在村集体所有，通过人居环境整治，补齐必要的农村人居环境和小型公益性基础设施建设短板，改善群众生产生活条件。使全村1200人，其中脱贫户30户61人受益。</t>
  </si>
  <si>
    <t>青树镇村沙河村人居环境整治项目</t>
  </si>
  <si>
    <t>购买垃圾转运车两辆，垃圾箱30个，修枝除草油锯2个，沿线展示牌1组，通村主干道公路沿线外立面修缮、整治8000平方米、拆除土坯房3处12间，清除路肩杂草4.2公里；沿线38户农户环境整治提升，栽植行道树，打造景观景点等。</t>
  </si>
  <si>
    <t>200万元</t>
  </si>
  <si>
    <t>受益人口数1200人，其中脱贫户30户61人</t>
  </si>
  <si>
    <t>高台镇石科村人居环境整治项目</t>
  </si>
  <si>
    <t>购买垃圾挂壁车1辆；垃圾箱5个；通组主干道硬化800米，通组道路改造提升1000米；安装路灯100盏。</t>
  </si>
  <si>
    <t>修建、改建</t>
  </si>
  <si>
    <t>通过项目实施，补齐人居环境设施短板，可使全村1813人受益，其中，脱贫户178户609人，监测户5户10人</t>
  </si>
  <si>
    <t>改善生活环境、提高生活质量</t>
  </si>
  <si>
    <t>购买垃圾挂壁车1辆；垃圾箱5个；通组主干道硬化800米，通组道路路面修复1000米；安装路灯100盏。</t>
  </si>
  <si>
    <t>项目资金≦98万元</t>
  </si>
  <si>
    <t>高台镇战斗村人居环境整治项目</t>
  </si>
  <si>
    <t>购买垃圾箱5个；购置充电式三轮垃圾车6辆；沟渠治理1700米；村主干道路改造提升2400米；安装路灯130盏</t>
  </si>
  <si>
    <t>通过项目实施，改善人居环境，提升村容村貌，可使全村581户、1926人受益，其中，脱贫户38户108人，监测户4户7人</t>
  </si>
  <si>
    <t>购买垃圾箱5个；购置充电式三轮垃圾车6辆；沟渠治理1700米；村主干道路改造提升2400米；安装路灯130盏，村委会办公场所老旧房屋维修加固提升改造90平方米，村级活动场所硬化1500平方米。</t>
  </si>
  <si>
    <t>带动农户≥1926人</t>
  </si>
  <si>
    <t>2024年碑坝镇松树庵村人居环境整治项目</t>
  </si>
  <si>
    <t>村道建设路灯60盏，改厕30户，村部周围环境提升，中药材收储中心周围美化。</t>
  </si>
  <si>
    <t>通过人居环境整治，有效改善全村村容村貌，方便全村人夜间出行，保障群众安全。</t>
  </si>
  <si>
    <t>改善人居生活条件</t>
  </si>
  <si>
    <t>新建设村道路灯60盏，对村部周边环境进行提升。</t>
  </si>
  <si>
    <t>路灯建设60盏</t>
  </si>
  <si>
    <t>项目拨付资金120万元</t>
  </si>
  <si>
    <t>2024年汉山街道办汉山村村容村貌提升项目</t>
  </si>
  <si>
    <t>沿线农户外立面修缮、整治4000平方米，悠然路、周团路、园区内清表除杂6.5公里；环线周边裸露区域遮挡，沿线40户农户环境整治提升。</t>
  </si>
  <si>
    <t>项目实施后，可提升汉山村整体环境，为游客提供多元化旅游服务。</t>
  </si>
  <si>
    <t>汉山股份经济合作社自筹资金已到位50万元、乡村振兴局争取衔接资金</t>
  </si>
  <si>
    <t>省级财政衔接资金欠发达国有林场管护站基础设施巩固提升项目</t>
  </si>
  <si>
    <t>本项目建设内容为黎坪林场中心管护站、魏家桥管护站、黄家坝管护站、大石板管护站、高坑管护站、灰炉坝管护站（计6个管护站）基础设施改造提升，具体内容包括：管护用房修缮建筑面积1430㎡；管护用房改建建筑面积270㎡，围墙改建120米；院场硬化510㎡。</t>
  </si>
  <si>
    <t>汉中市南郑区国有黎坪林场</t>
  </si>
  <si>
    <t xml:space="preserve"> 通过项目实施，进一步改善国有林场管护站基础设施落后的现状，消除安全隐患，提高森林管护人员的工作生活条件，充分调动职工工作积极性，确保森林资源安全和林业各项重点工程的实施，更好地服务于天然林资源保护和巩固林业生态建设成果。</t>
  </si>
  <si>
    <t>完成6个林区管护站基础设施修缮和改建，消除安全隐患，完善基础功能，提高森林管护人员的工作生活条件，充分调动职工工作积极性，更好地服务于天然林资源保护和巩固林业生态建设成果。</t>
  </si>
  <si>
    <t>管护用房修缮建筑面积1430㎡；管护用房改建建筑面积270㎡，围墙改建120米；院场硬化510㎡。</t>
  </si>
  <si>
    <t>项目验收合格率100%；项目建设质量达标率100%</t>
  </si>
  <si>
    <t>2024年年底建设任务完成率100%</t>
  </si>
  <si>
    <t>管护站修缮613.2元/㎡；管护用房改建成本2000元/㎡；管护站围墙改建成本280元/m；管护站院场硬化成本80元/㎡。</t>
  </si>
  <si>
    <t>项目以省级资金投入，带动当地的经济效益，基础设施的改造，消除了安全隐患，减少资产损失，切实为林场增资增效。</t>
  </si>
  <si>
    <t>项目的实施，优先使用当地的一些劳力和用料，提供务工岗位，可以增加当地农户的收入，促进当地部分家庭经济增长，使省级财政资金发挥巩固脱贫攻坚成果的社会效益。</t>
  </si>
  <si>
    <t>南郑区国有黎坪林场</t>
  </si>
  <si>
    <t>邹锦鹏</t>
  </si>
  <si>
    <t>0916-5691012和13700265656</t>
  </si>
  <si>
    <t>2024年1月至12月</t>
  </si>
  <si>
    <t>欠发达国有林场管护站基础设施巩固提升项目建设目的为改善改善国有林场管护站基础设施落后的现状，消除安全隐患，提高森林管护人员的工作生活条件，充分调动职工工作积极性，确保森林资源安全和林业各项重点工程的实施，更好地服务于天然林资源保护和巩固林业生态建设成果。附近村镇农户可参与项目建设，务工创收增收。</t>
  </si>
  <si>
    <t>①学校建设或改造（含幼儿园）</t>
  </si>
  <si>
    <t>②村卫生室标准化建设</t>
  </si>
  <si>
    <t>③农村养老设施建设（养老院、幸福院、日间照料中心）</t>
  </si>
  <si>
    <t>④公共照明设施</t>
  </si>
  <si>
    <t>⑤开展县乡村公共服务一体化示范创建</t>
  </si>
  <si>
    <t>⑥其他（便民综合服务设施、文化活动广场、体育设施、村级客运站、农村公益性殡葬设施建设）</t>
  </si>
  <si>
    <t>2024年度南郑区两河镇白庙村乡村振兴实践项目</t>
  </si>
  <si>
    <t>建设扇编小镇文化乡村及非遗传承文化展览室（1间）土特产品展销室（1间）文化墙、宣传栏等配套设施设备</t>
  </si>
  <si>
    <t>完善配套设施，扩展非遗扇编、农土特产展示销售等活动，带动农户增收，壮大村集体经济</t>
  </si>
  <si>
    <t>全村受益</t>
  </si>
  <si>
    <t>建设扇编小镇文化乡村及非遗传承文化展览室（1间）土特产品展销室（1间）文化墙3面、宣传栏9个等配套设施设备</t>
  </si>
  <si>
    <t>40万</t>
  </si>
  <si>
    <t>1500人</t>
  </si>
  <si>
    <t>30年</t>
  </si>
  <si>
    <t>周昌远</t>
  </si>
  <si>
    <t>脱贫户169户435人，三类人群7户11人</t>
  </si>
  <si>
    <t>2024年度南郑区胡家营镇石谷寺村乡村文化赋能项目</t>
  </si>
  <si>
    <t>1.建设口袋广场1座，配套体育设施和健身器材8套；2.建设60平米文化大舞台1座；3.文化广场的美化绿化，建设厕所1座，垃圾桶10个，宣传栏3个。</t>
  </si>
  <si>
    <t>石谷寺村</t>
  </si>
  <si>
    <t>改善群众文化体育生活条件，活跃农村文化生活</t>
  </si>
  <si>
    <t>改善群众文化体育生活条件</t>
  </si>
  <si>
    <t>项目扶持
资金≤60万元</t>
  </si>
  <si>
    <t>改善公共文化赋能服务，提升农文旅融合示范建设</t>
  </si>
  <si>
    <t>18391606368</t>
  </si>
  <si>
    <t>1.易地搬迁后扶</t>
  </si>
  <si>
    <t>①公共服务岗位</t>
  </si>
  <si>
    <t>2024年红庙镇五龙安置点基础设施配套项目</t>
  </si>
  <si>
    <t>在红庙镇五龙安置点建设农机具用房700平方米，计划投资105万元。</t>
  </si>
  <si>
    <t>红庙镇五龙庵村</t>
  </si>
  <si>
    <t>预计建成后，为移民安置点内居民生产生活提供便利，极大改善安置点内环境卫生，持续保障安置点住房安全，提高搬迁群众幸福指数。</t>
  </si>
  <si>
    <t>保障搬迁群众生产生活便捷，提高质量水平，达到搬得出、稳得住、能致富。</t>
  </si>
  <si>
    <t>为移民安置点内居民生产生活提供便利，改善安置点内环境卫生状况，持续保障安置点住房安全，提高搬迁群众幸福指数。</t>
  </si>
  <si>
    <t>1个安置点基础设施配套项目</t>
  </si>
  <si>
    <t>资金使用合规，安置点配套设施建设质量合规</t>
  </si>
  <si>
    <t>十四五期间完成</t>
  </si>
  <si>
    <t>保质保量达到要求</t>
  </si>
  <si>
    <t>提高群众经济收入</t>
  </si>
  <si>
    <t>群众达到搬得出、稳得住、能致富。</t>
  </si>
  <si>
    <t>收益群众满意度≥95%</t>
  </si>
  <si>
    <t>区移民办</t>
  </si>
  <si>
    <t>周大强</t>
  </si>
  <si>
    <t>2024年黄官镇集镇安置点基础设施配套项目</t>
  </si>
  <si>
    <t>在黄官镇集镇安置点建设农机具用房1500平方米，计划投资225万元。</t>
  </si>
  <si>
    <t>2024年牟家坝镇集镇安置点基础设施配套项目</t>
  </si>
  <si>
    <t>在牟家坝镇集镇安置点建设农机具用房300平方米，计划投资45万元。</t>
  </si>
  <si>
    <t>2024年牟家坝镇云峰寺村安置点基础设施配套项目</t>
  </si>
  <si>
    <t>在牟家坝镇云峰寺村安置点建设农机具用房440平方米，计划投资66万元。</t>
  </si>
  <si>
    <t>2024年青树镇青树子安置点基础设施配套项目</t>
  </si>
  <si>
    <t>在青树镇青树子安置点建设农机具用房500平方米，计划投资75万元。</t>
  </si>
  <si>
    <t>青树镇青树村</t>
  </si>
  <si>
    <t>②“一站式”社区综合服务设施建设</t>
  </si>
  <si>
    <t>③易地扶贫搬迁贷款债券贴息补助</t>
  </si>
  <si>
    <t>农村危房改造</t>
  </si>
  <si>
    <t>碑坝镇2024年低收入群体危房改造项目</t>
  </si>
  <si>
    <t>实施6户低收入人群危房改造</t>
  </si>
  <si>
    <t>改善6户低收入人群住房条件</t>
  </si>
  <si>
    <t>政府补贴改善低收入人群住房条件</t>
  </si>
  <si>
    <t>解决6户低收入人群住房安全</t>
  </si>
  <si>
    <t>C级户均1.5万元，D级户均3万元，深度偏远地区碑坝镇、福成镇、小南海镇、黄官镇大坪村、庙坝村、云河村、龙池村、店子村；红庙镇中心村、金沟村、柳林村、干坝子村户均增加1.5万元材料补差</t>
  </si>
  <si>
    <t>有基本保障</t>
  </si>
  <si>
    <t>≥30年</t>
  </si>
  <si>
    <t>≥99%</t>
  </si>
  <si>
    <t>区住建局</t>
  </si>
  <si>
    <t>法镇2024年低收入群体危房改造项目</t>
  </si>
  <si>
    <t>实施1户低收入人群危房改造</t>
  </si>
  <si>
    <t>改善1户低收入人群住房条件</t>
  </si>
  <si>
    <t>解决1户低收入人群住房安全</t>
  </si>
  <si>
    <t>红庙镇2024年低收入群体危房改造项目</t>
  </si>
  <si>
    <t>实施2户低收入人群危房改造</t>
  </si>
  <si>
    <t>改善2户低收入人群住房条件</t>
  </si>
  <si>
    <t>解决2户低收入人群住房安全</t>
  </si>
  <si>
    <t>胡家营镇2024年低收入群体危房改造项目</t>
  </si>
  <si>
    <t>解决4户低收入人群住房安全</t>
  </si>
  <si>
    <t>黎坪镇2024年低收入群体危房改造项目</t>
  </si>
  <si>
    <t>两河镇2024年低收入群体危房改造项目</t>
  </si>
  <si>
    <t>实施8户低收入人群危房改造</t>
  </si>
  <si>
    <t>改善8户低收入人群住房条件</t>
  </si>
  <si>
    <t>解决8户低收入人群住房安全</t>
  </si>
  <si>
    <t>湘水镇2024年低收入群体危房改造项目</t>
  </si>
  <si>
    <t>实施7户低收入人群危房改造</t>
  </si>
  <si>
    <t>改善7户低收入人群住房条件</t>
  </si>
  <si>
    <t>解决7户低收入人群住房安全</t>
  </si>
  <si>
    <t>新集镇2024年低收入群体危房改造项目</t>
  </si>
  <si>
    <t>濂水镇2024年低收入群体危房改造项目</t>
  </si>
  <si>
    <t>阳春镇2024年低收入群体危房改造项目</t>
  </si>
  <si>
    <t>青树镇2024年低收入群体危房改造项目</t>
  </si>
  <si>
    <t>实施21户低收入人群危房改造</t>
  </si>
  <si>
    <t>改善21户低收入人群住房条件</t>
  </si>
  <si>
    <t>解决  户低收入人群住房安全</t>
  </si>
  <si>
    <t>牟家坝镇2024年低收入群体危房改造项目</t>
  </si>
  <si>
    <t>高台镇2024年低收入人群危房改造项目</t>
  </si>
  <si>
    <t>张铁山</t>
  </si>
  <si>
    <t>汉山街道办2024年低收入人群危房改造项目</t>
  </si>
  <si>
    <t>黄官镇2024年低收入人群危房改造项目</t>
  </si>
  <si>
    <t>实施12户低收入人群危房改造</t>
  </si>
  <si>
    <t>改善12户低收入人群住房条件</t>
  </si>
  <si>
    <t>解决12户低收入人群住房安全</t>
  </si>
  <si>
    <t>小南海镇2024年低收入人群危房改造项目</t>
  </si>
  <si>
    <t>实施3户低收入人群危房改造</t>
  </si>
  <si>
    <t>改善3户低收入人群住房条件</t>
  </si>
  <si>
    <t>解决3户低收入人群住房安全</t>
  </si>
  <si>
    <t>福成镇2024年低收入人群危房改造项目</t>
  </si>
  <si>
    <t>实施4户低收入人群危房改造</t>
  </si>
  <si>
    <t>改善4户低收入人群住房条件</t>
  </si>
  <si>
    <t>①享受“雨露计划”职业教育补助</t>
  </si>
  <si>
    <t>2024年雨露计划项目</t>
  </si>
  <si>
    <t>对全区就读中高职、技工院校的脱贫户、监测对象家庭学生进行资助</t>
  </si>
  <si>
    <t>资助脱贫户家庭学生接受中高职院校职业教育，使其顺利完成学业，提升就业能力，帮助其家庭稳定脱贫，预计资助1000人次。</t>
  </si>
  <si>
    <t>②其他教育类项目</t>
  </si>
  <si>
    <t>2024年春季-南郑区_区教体局学前一年免保教费</t>
  </si>
  <si>
    <t>用于全区学前一年幼儿免保教费</t>
  </si>
  <si>
    <t>通过前一年免除幼儿保教费使贫困幼儿受益</t>
  </si>
  <si>
    <t>全区学前一年幼儿</t>
  </si>
  <si>
    <t>确保每位学前一年幼儿享受</t>
  </si>
  <si>
    <t>2024.03-2024.07</t>
  </si>
  <si>
    <t>每位学前幼儿免除保教费</t>
  </si>
  <si>
    <t>降低学前一年幼儿家庭支出</t>
  </si>
  <si>
    <r>
      <rPr>
        <sz val="11"/>
        <rFont val="宋体"/>
        <charset val="134"/>
      </rPr>
      <t>受益学生总人数</t>
    </r>
    <r>
      <rPr>
        <sz val="11"/>
        <rFont val="宋体"/>
        <charset val="134"/>
      </rPr>
      <t>≥</t>
    </r>
    <r>
      <rPr>
        <sz val="11"/>
        <rFont val="宋体"/>
        <charset val="134"/>
      </rPr>
      <t>6149人</t>
    </r>
  </si>
  <si>
    <t>进一步降低学前一年幼儿家庭支出</t>
  </si>
  <si>
    <r>
      <rPr>
        <sz val="11"/>
        <rFont val="宋体"/>
        <charset val="134"/>
      </rPr>
      <t>学生满意度</t>
    </r>
    <r>
      <rPr>
        <sz val="11"/>
        <rFont val="宋体"/>
        <charset val="134"/>
      </rPr>
      <t>≥</t>
    </r>
    <r>
      <rPr>
        <sz val="11"/>
        <rFont val="宋体"/>
        <charset val="134"/>
      </rPr>
      <t>100%</t>
    </r>
  </si>
  <si>
    <t>区教体局</t>
  </si>
  <si>
    <t>5511536</t>
  </si>
  <si>
    <t>2024年秋季-南郑区_区教体局学前一年免保教费</t>
  </si>
  <si>
    <t>2024.09-2025.01</t>
  </si>
  <si>
    <t>2024年春季-南郑区_区教体局免除普通高中学生学费</t>
  </si>
  <si>
    <t>免除普通高中学生学费</t>
  </si>
  <si>
    <t>通过免除普通高中生学费使贫困学生受益</t>
  </si>
  <si>
    <t>全区普通高中生</t>
  </si>
  <si>
    <t>确保每位普通高中生享受</t>
  </si>
  <si>
    <t>每位普通高中生免除学费800/学期</t>
  </si>
  <si>
    <t>降低普通高中生家庭支出</t>
  </si>
  <si>
    <r>
      <rPr>
        <sz val="11"/>
        <rFont val="宋体"/>
        <charset val="134"/>
      </rPr>
      <t>受益学生总人数</t>
    </r>
    <r>
      <rPr>
        <sz val="11"/>
        <rFont val="宋体"/>
        <charset val="134"/>
      </rPr>
      <t>≥</t>
    </r>
    <r>
      <rPr>
        <sz val="11"/>
        <rFont val="宋体"/>
        <charset val="134"/>
      </rPr>
      <t>10514人</t>
    </r>
  </si>
  <si>
    <t>进一步降低普通高中生家庭支出</t>
  </si>
  <si>
    <t>2024年秋季-南郑区_区教体局免除普通高中学生学费</t>
  </si>
  <si>
    <t>2024年春季-南郑区_区教体局学前家庭经济困难幼儿生活补助</t>
  </si>
  <si>
    <t>用于全区家庭经济困难幼儿生活补助</t>
  </si>
  <si>
    <t>通过全区家庭经济困难幼儿生活补助使贫困学生受益</t>
  </si>
  <si>
    <t>全区学前家庭经济困难幼儿</t>
  </si>
  <si>
    <t>确保学前家庭经济困难幼儿享受</t>
  </si>
  <si>
    <t>每位学前家庭经济困难幼儿享受375/学期</t>
  </si>
  <si>
    <r>
      <rPr>
        <sz val="11"/>
        <rFont val="宋体"/>
        <charset val="134"/>
      </rPr>
      <t>受益学生总人数</t>
    </r>
    <r>
      <rPr>
        <sz val="11"/>
        <rFont val="宋体"/>
        <charset val="134"/>
      </rPr>
      <t>≥</t>
    </r>
    <r>
      <rPr>
        <sz val="11"/>
        <rFont val="宋体"/>
        <charset val="134"/>
      </rPr>
      <t>2800人</t>
    </r>
  </si>
  <si>
    <t>2024年秋季-南郑区_区教体局学前家庭经济困难幼儿生活补助</t>
  </si>
  <si>
    <t>2014.09-2025.01</t>
  </si>
  <si>
    <t>2024年春季-南郑区_区教体局义务教育阶段家庭经济困难生生活补助</t>
  </si>
  <si>
    <t>用于全区义务教育阶段家庭经济困难学生生活补助</t>
  </si>
  <si>
    <t>通过全区义务教育阶段家庭经济困难学生生活补助使贫困学生受益</t>
  </si>
  <si>
    <t>全区义务教育阶段家庭经济困难生</t>
  </si>
  <si>
    <t>确保全区义务教育阶段家庭经济困难生享受</t>
  </si>
  <si>
    <t>义务教育阶段家庭经济困难生生活补助，初中住校625/学期，不住校312.5/学期；小学住校500/学期，不住校250/学期</t>
  </si>
  <si>
    <t>降低农村家庭义务教育阶段支出</t>
  </si>
  <si>
    <r>
      <rPr>
        <sz val="11"/>
        <rFont val="宋体"/>
        <charset val="134"/>
      </rPr>
      <t>受益学生总人数</t>
    </r>
    <r>
      <rPr>
        <sz val="11"/>
        <rFont val="宋体"/>
        <charset val="134"/>
      </rPr>
      <t>≥</t>
    </r>
    <r>
      <rPr>
        <sz val="11"/>
        <rFont val="宋体"/>
        <charset val="134"/>
      </rPr>
      <t>11176人</t>
    </r>
  </si>
  <si>
    <r>
      <rPr>
        <sz val="11"/>
        <rFont val="宋体"/>
        <charset val="134"/>
      </rPr>
      <t>进一步降低义务教育阶段家庭支出</t>
    </r>
    <r>
      <rPr>
        <sz val="11"/>
        <rFont val="宋体"/>
        <charset val="134"/>
      </rPr>
      <t>≥</t>
    </r>
    <r>
      <rPr>
        <sz val="11"/>
        <rFont val="宋体"/>
        <charset val="134"/>
      </rPr>
      <t>5年</t>
    </r>
  </si>
  <si>
    <t>2024年秋季-南郑区_区教体局义务教育阶段家庭经济困难生生活补助</t>
  </si>
  <si>
    <t>2024年春季-南郑区_区教体局普通高中国家助学金</t>
  </si>
  <si>
    <t>用于普通高中国家助学金</t>
  </si>
  <si>
    <t>通过高中国家助学金使贫困学生受益</t>
  </si>
  <si>
    <t>确保每位普通高中困难生享受</t>
  </si>
  <si>
    <t>普通高中国家助学金，特别困难/1250学期；一般困难750学期</t>
  </si>
  <si>
    <t>降低普通高中困难生家庭支出</t>
  </si>
  <si>
    <r>
      <rPr>
        <sz val="11"/>
        <rFont val="宋体"/>
        <charset val="134"/>
      </rPr>
      <t>受益学生总人数</t>
    </r>
    <r>
      <rPr>
        <sz val="11"/>
        <rFont val="宋体"/>
        <charset val="134"/>
      </rPr>
      <t>≥</t>
    </r>
    <r>
      <rPr>
        <sz val="11"/>
        <rFont val="宋体"/>
        <charset val="134"/>
      </rPr>
      <t>2802人</t>
    </r>
  </si>
  <si>
    <t>进一步降低普通高中困难生家庭支出</t>
  </si>
  <si>
    <t>2024年秋季-南郑区_区教体局普通高中国家助学金</t>
  </si>
  <si>
    <r>
      <rPr>
        <sz val="11"/>
        <color theme="1"/>
        <rFont val="宋体"/>
        <charset val="134"/>
      </rPr>
      <t>受益学生总人数</t>
    </r>
    <r>
      <rPr>
        <sz val="11"/>
        <color indexed="8"/>
        <rFont val="宋体"/>
        <charset val="134"/>
      </rPr>
      <t>≥</t>
    </r>
    <r>
      <rPr>
        <sz val="11"/>
        <color theme="1"/>
        <rFont val="宋体"/>
        <charset val="134"/>
      </rPr>
      <t>2802人</t>
    </r>
  </si>
  <si>
    <r>
      <rPr>
        <sz val="11"/>
        <color theme="1"/>
        <rFont val="宋体"/>
        <charset val="134"/>
      </rPr>
      <t>学生满意度</t>
    </r>
    <r>
      <rPr>
        <sz val="11"/>
        <color indexed="8"/>
        <rFont val="宋体"/>
        <charset val="134"/>
      </rPr>
      <t>≥</t>
    </r>
    <r>
      <rPr>
        <sz val="11"/>
        <color theme="1"/>
        <rFont val="宋体"/>
        <charset val="134"/>
      </rPr>
      <t>100%</t>
    </r>
  </si>
  <si>
    <t>2024年春季-南郑区_区教体局中等职业学校免学费补助金</t>
  </si>
  <si>
    <t>用于中等职业学校免费补助金</t>
  </si>
  <si>
    <t>通过中职免费补助金使贫困学生受益</t>
  </si>
  <si>
    <t>全区中等职业学生</t>
  </si>
  <si>
    <t>确保全区中等职业学生享受</t>
  </si>
  <si>
    <t>中等职业免学费补助金900/学期</t>
  </si>
  <si>
    <t>降低中职学生家庭开支</t>
  </si>
  <si>
    <r>
      <rPr>
        <sz val="11"/>
        <rFont val="宋体"/>
        <charset val="134"/>
      </rPr>
      <t>受益学生总人数</t>
    </r>
    <r>
      <rPr>
        <sz val="11"/>
        <rFont val="宋体"/>
        <charset val="134"/>
      </rPr>
      <t>≥</t>
    </r>
    <r>
      <rPr>
        <sz val="11"/>
        <rFont val="宋体"/>
        <charset val="134"/>
      </rPr>
      <t>982人</t>
    </r>
  </si>
  <si>
    <t>进一步降低中职学生家庭开支</t>
  </si>
  <si>
    <t>2024年秋季-南郑区_区教体局中等职业学校免学费补助金</t>
  </si>
  <si>
    <t>2024年春季-南郑区_区教体局中等职业学校国家助学金</t>
  </si>
  <si>
    <t>用于中等职业学校国家助学金</t>
  </si>
  <si>
    <t>通过中职国家助学金使贫困学生受益</t>
  </si>
  <si>
    <t>全区中等职业学校困难学生</t>
  </si>
  <si>
    <t>确保全区中等职业学校困难学生享受</t>
  </si>
  <si>
    <t>中等职业学校国家助学金，特别困难/1250学期；一般困难750学期</t>
  </si>
  <si>
    <t>降低中职困难学生家庭开支</t>
  </si>
  <si>
    <r>
      <rPr>
        <sz val="11"/>
        <rFont val="宋体"/>
        <charset val="134"/>
      </rPr>
      <t>受益学生总人数</t>
    </r>
    <r>
      <rPr>
        <sz val="11"/>
        <rFont val="宋体"/>
        <charset val="134"/>
      </rPr>
      <t>≥</t>
    </r>
    <r>
      <rPr>
        <sz val="11"/>
        <rFont val="宋体"/>
        <charset val="134"/>
      </rPr>
      <t>1515人</t>
    </r>
  </si>
  <si>
    <t>进一步降低中职困难学生家庭开支</t>
  </si>
  <si>
    <t>2024年秋季-南郑区_区教体局中等职业学校国家助学金</t>
  </si>
  <si>
    <t>①参加城乡居民基本医疗保险</t>
  </si>
  <si>
    <t>2024年度南郑区城乡居民医疗保险项目</t>
  </si>
  <si>
    <t>资助困难群众参加城乡居民医疗保险</t>
  </si>
  <si>
    <t>确保困难群众人人享有医疗保障，群众满意度&gt;90%</t>
  </si>
  <si>
    <t>参保群众享受医疗保障，减轻看病用药负担。</t>
  </si>
  <si>
    <t>24087人</t>
  </si>
  <si>
    <t>群众满意度&gt;90%</t>
  </si>
  <si>
    <t>区医保局</t>
  </si>
  <si>
    <t>区医保业务经办中心</t>
  </si>
  <si>
    <t>刘祥专</t>
  </si>
  <si>
    <t>②参加大病保险</t>
  </si>
  <si>
    <t>③参加意外保险</t>
  </si>
  <si>
    <t>④参加其他补充医疗补助</t>
  </si>
  <si>
    <t>⑤参加医疗救助</t>
  </si>
  <si>
    <t>⑥接收大病、慢性病（地方病）救治</t>
  </si>
  <si>
    <t>2024年南郑区民政局农村居民最低生活保障项目</t>
  </si>
  <si>
    <t>2024年建档立卡贫困对象享受农村居民最低生活保障12956人</t>
  </si>
  <si>
    <t>将全区符合条件的脱贫户、监测户纳入农村低保范围，做到应保尽保。</t>
  </si>
  <si>
    <t>≥12948人</t>
  </si>
  <si>
    <t>≥5400元/年人。其中，A档450元/月人；B档350元/月人；C档250元/月人.</t>
  </si>
  <si>
    <t>可持续</t>
  </si>
  <si>
    <t>区民政局</t>
  </si>
  <si>
    <t>民政局</t>
  </si>
  <si>
    <t xml:space="preserve">吴晓燕 </t>
  </si>
  <si>
    <t>2024年南郑区民政局农村特困供养项目</t>
  </si>
  <si>
    <t>2024年建档立卡贫困对象享受农村特困供养2671人</t>
  </si>
  <si>
    <t>确保符合农村特困供养条件的贫困对象，全部纳入特困供养范围，按时拨付供养资金。严格落实特困照料护理补贴资金制度。</t>
  </si>
  <si>
    <t>≥2671人</t>
  </si>
  <si>
    <t>100%，持续</t>
  </si>
  <si>
    <t>585元/人月</t>
  </si>
  <si>
    <t>≥100%</t>
  </si>
  <si>
    <t>2024年南郑区民政局临时救助项目</t>
  </si>
  <si>
    <t>2024年脱贫对象享受临时救助1980人</t>
  </si>
  <si>
    <t>将全区符合条件的脱贫户监测户纳入临时救助范围，做到应救尽救。</t>
  </si>
  <si>
    <t>≥1980人</t>
  </si>
  <si>
    <t>2023年1月-8月底≤12000元/年人；2023年9月1日≤15000元/年人</t>
  </si>
  <si>
    <t>吴晓燕</t>
  </si>
  <si>
    <t>六、乡村治理和精神文明建设</t>
  </si>
  <si>
    <t>南郑区2023年衔接资金项目管理费</t>
  </si>
  <si>
    <t>项目前期设计、评审、招标、监理以及验收，巩固拓展脱贫攻坚成果和衔接推进乡村振兴规划编制、项目可行性研究、招标采购、检查验收、绩效管理、项目公告公示、成果宣传、报账管理、档案管理、购买第三方服务、与项目管理相关的政策业务培训、政策资料印制等相关支出。</t>
  </si>
  <si>
    <t>按陕财办农〔2021〕30号文件要求，用于项目管理相关的支出，提高项目资金管理质量。</t>
  </si>
  <si>
    <t>南郑区供销社商业流通南海商贸中心</t>
  </si>
  <si>
    <t>投资450万元，新建服务南海片区的商贸中心1处，包括以农产品为主的展示展销中心1400平方。</t>
  </si>
  <si>
    <t>1.增加资产300万元；2.带动12名贫困人口务工增收。</t>
  </si>
  <si>
    <t>1.建成后贫困户直接就业3人；
2.企业收益资金用于牟家坝社区的贫困户保底分红。</t>
  </si>
  <si>
    <t xml:space="preserve">1.增加资产300万元；2.带动12名贫困人口务工增收；
</t>
  </si>
  <si>
    <t>新建服务南海片区的商贸中心1处，其中以农产品为主的展示展销中心1400平方。</t>
  </si>
  <si>
    <t>&lt;12个月</t>
  </si>
  <si>
    <t>450万</t>
  </si>
  <si>
    <t>企业增加销售收入450万元</t>
  </si>
  <si>
    <t>方便当地群众生产、生活，提供质优价廉的农资产品和日常用品</t>
  </si>
  <si>
    <t>3年</t>
  </si>
  <si>
    <t>区供销社</t>
  </si>
  <si>
    <t>南郑区南海供销社</t>
  </si>
  <si>
    <t>柳海萍</t>
  </si>
  <si>
    <t>产业项目</t>
  </si>
  <si>
    <t>就业扶贫</t>
  </si>
  <si>
    <t>易地扶贫搬迁</t>
  </si>
  <si>
    <t>公益岗位</t>
  </si>
  <si>
    <t>教育扶贫</t>
  </si>
  <si>
    <t>健康扶贫</t>
  </si>
  <si>
    <t>危房改造</t>
  </si>
  <si>
    <t>金融扶贫</t>
  </si>
  <si>
    <t>生活条件改善</t>
  </si>
  <si>
    <t>综合保障性扶贫</t>
  </si>
  <si>
    <t>村基础设施</t>
  </si>
  <si>
    <t>村公共服务</t>
  </si>
  <si>
    <t>项目子类型</t>
  </si>
  <si>
    <t>种植养殖加工服务</t>
  </si>
  <si>
    <t>外出务工补助</t>
  </si>
  <si>
    <t>集中安置</t>
  </si>
  <si>
    <t>享受“雨露计划”职业教育补助</t>
  </si>
  <si>
    <t>参加城乡居民基本医疗保险</t>
  </si>
  <si>
    <t>脱贫人口小额贷款贴息</t>
  </si>
  <si>
    <t>入户路改造</t>
  </si>
  <si>
    <t>享受农村居民最低生活保障</t>
  </si>
  <si>
    <t>通村、组硬化路及护栏</t>
  </si>
  <si>
    <t>规划保留的村小学改造</t>
  </si>
  <si>
    <t>休闲农业与乡村旅游</t>
  </si>
  <si>
    <t>就业创业补助</t>
  </si>
  <si>
    <t>分散安置</t>
  </si>
  <si>
    <t>贫困村创业致富带头人创业培训</t>
  </si>
  <si>
    <t>参加大病保险</t>
  </si>
  <si>
    <t>农业龙头企业合作社等经营主体贷款贴息</t>
  </si>
  <si>
    <t>解决安全饮水</t>
  </si>
  <si>
    <t>享受特困人员救助供养</t>
  </si>
  <si>
    <t>通生产用电</t>
  </si>
  <si>
    <t>村卫生室标准化建设</t>
  </si>
  <si>
    <t>光伏项目</t>
  </si>
  <si>
    <t>就业创业培训</t>
  </si>
  <si>
    <t>参与“学前学会普通话”行动</t>
  </si>
  <si>
    <t>接受医疗救助</t>
  </si>
  <si>
    <t>产业保险</t>
  </si>
  <si>
    <t>厨房厕所圈舍改造</t>
  </si>
  <si>
    <t>参加城乡居民基本养老保险</t>
  </si>
  <si>
    <t>通生活用电</t>
  </si>
  <si>
    <t>村幼儿园建设</t>
  </si>
  <si>
    <t>生态扶贫项目</t>
  </si>
  <si>
    <t>技能培训</t>
  </si>
  <si>
    <t>其他教育扶贫</t>
  </si>
  <si>
    <t>参加其他补充医疗保险</t>
  </si>
  <si>
    <t>脱贫人口小额贷款风险补偿金</t>
  </si>
  <si>
    <t>接受留守关爱服务</t>
  </si>
  <si>
    <t>光纤宽带接入</t>
  </si>
  <si>
    <t>村级文化活动广场</t>
  </si>
  <si>
    <t>参加意外保险</t>
  </si>
  <si>
    <t>接受临时救助</t>
  </si>
  <si>
    <t>产业路</t>
  </si>
  <si>
    <t>接受大病（地方病）救治</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</si>
</sst>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_ "/>
    <numFmt numFmtId="179" formatCode="0.0_ "/>
  </numFmts>
  <fonts count="51">
    <font>
      <sz val="12"/>
      <name val="宋体"/>
      <charset val="134"/>
    </font>
    <font>
      <sz val="11"/>
      <name val="宋体"/>
      <charset val="134"/>
    </font>
    <font>
      <sz val="11"/>
      <name val="方正黑体_GBK"/>
      <charset val="134"/>
    </font>
    <font>
      <sz val="11"/>
      <color indexed="8"/>
      <name val="宋体"/>
      <charset val="134"/>
    </font>
    <font>
      <sz val="11"/>
      <name val="仿宋"/>
      <charset val="134"/>
    </font>
    <font>
      <sz val="11"/>
      <color theme="1"/>
      <name val="宋体"/>
      <charset val="134"/>
      <scheme val="minor"/>
    </font>
    <font>
      <sz val="10"/>
      <name val="宋体"/>
      <charset val="134"/>
    </font>
    <font>
      <b/>
      <sz val="12"/>
      <name val="宋体"/>
      <charset val="134"/>
    </font>
    <font>
      <sz val="11"/>
      <name val="黑体"/>
      <charset val="134"/>
    </font>
    <font>
      <sz val="18"/>
      <name val="方正小标宋简体"/>
      <charset val="134"/>
    </font>
    <font>
      <sz val="11"/>
      <color theme="1"/>
      <name val="宋体"/>
      <charset val="134"/>
    </font>
    <font>
      <sz val="11"/>
      <color rgb="FF000000"/>
      <name val="宋体"/>
      <charset val="134"/>
    </font>
    <font>
      <sz val="10.5"/>
      <name val="宋体"/>
      <charset val="134"/>
    </font>
    <font>
      <sz val="12"/>
      <color rgb="FF000000"/>
      <name val="宋体"/>
      <charset val="134"/>
    </font>
    <font>
      <b/>
      <sz val="12"/>
      <name val="方正黑体_GBK"/>
      <charset val="134"/>
    </font>
    <font>
      <b/>
      <sz val="11"/>
      <name val="宋体"/>
      <charset val="134"/>
    </font>
    <font>
      <sz val="10"/>
      <name val="仿宋_GB2312"/>
      <charset val="134"/>
    </font>
    <font>
      <b/>
      <sz val="12"/>
      <color rgb="FF000000"/>
      <name val="宋体"/>
      <charset val="134"/>
    </font>
    <font>
      <sz val="14"/>
      <name val="宋体"/>
      <charset val="134"/>
    </font>
    <font>
      <b/>
      <sz val="12"/>
      <color theme="1"/>
      <name val="宋体"/>
      <charset val="134"/>
    </font>
    <font>
      <sz val="11"/>
      <name val="宋体"/>
      <charset val="134"/>
      <scheme val="minor"/>
    </font>
    <font>
      <sz val="9"/>
      <name val="宋体"/>
      <charset val="134"/>
    </font>
    <font>
      <sz val="9"/>
      <name val="仿宋"/>
      <charset val="134"/>
    </font>
    <font>
      <sz val="11"/>
      <color rgb="FF333333"/>
      <name val="宋体"/>
      <charset val="134"/>
    </font>
    <font>
      <sz val="12"/>
      <name val="仿宋"/>
      <charset val="134"/>
    </font>
    <font>
      <b/>
      <sz val="12"/>
      <name val="宋体"/>
      <charset val="134"/>
      <scheme val="minor"/>
    </font>
    <font>
      <b/>
      <sz val="12"/>
      <color indexed="8"/>
      <name val="宋体"/>
      <charset val="134"/>
    </font>
    <font>
      <sz val="12"/>
      <color theme="1"/>
      <name val="宋体"/>
      <charset val="134"/>
    </font>
    <font>
      <sz val="14"/>
      <color theme="1"/>
      <name val="黑体"/>
      <charset val="134"/>
    </font>
    <font>
      <sz val="10"/>
      <color theme="1"/>
      <name val="宋体"/>
      <charset val="134"/>
    </font>
    <font>
      <sz val="20"/>
      <color theme="1"/>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vertAlign val="superscript"/>
      <sz val="11"/>
      <name val="宋体"/>
      <charset val="134"/>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medium">
        <color rgb="FF000000"/>
      </right>
      <top/>
      <bottom style="medium">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5" fillId="3" borderId="9"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0" applyNumberFormat="0" applyFill="0" applyAlignment="0" applyProtection="0">
      <alignment vertical="center"/>
    </xf>
    <xf numFmtId="0" fontId="37" fillId="0" borderId="10" applyNumberFormat="0" applyFill="0" applyAlignment="0" applyProtection="0">
      <alignment vertical="center"/>
    </xf>
    <xf numFmtId="0" fontId="38" fillId="0" borderId="11" applyNumberFormat="0" applyFill="0" applyAlignment="0" applyProtection="0">
      <alignment vertical="center"/>
    </xf>
    <xf numFmtId="0" fontId="38" fillId="0" borderId="0" applyNumberFormat="0" applyFill="0" applyBorder="0" applyAlignment="0" applyProtection="0">
      <alignment vertical="center"/>
    </xf>
    <xf numFmtId="0" fontId="39" fillId="4" borderId="12" applyNumberFormat="0" applyAlignment="0" applyProtection="0">
      <alignment vertical="center"/>
    </xf>
    <xf numFmtId="0" fontId="40" fillId="5" borderId="13" applyNumberFormat="0" applyAlignment="0" applyProtection="0">
      <alignment vertical="center"/>
    </xf>
    <xf numFmtId="0" fontId="41" fillId="5" borderId="12" applyNumberFormat="0" applyAlignment="0" applyProtection="0">
      <alignment vertical="center"/>
    </xf>
    <xf numFmtId="0" fontId="42" fillId="6" borderId="14" applyNumberFormat="0" applyAlignment="0" applyProtection="0">
      <alignment vertical="center"/>
    </xf>
    <xf numFmtId="0" fontId="43" fillId="0" borderId="15" applyNumberFormat="0" applyFill="0" applyAlignment="0" applyProtection="0">
      <alignment vertical="center"/>
    </xf>
    <xf numFmtId="0" fontId="44" fillId="0" borderId="16" applyNumberFormat="0" applyFill="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49" fillId="12" borderId="0" applyNumberFormat="0" applyBorder="0" applyAlignment="0" applyProtection="0">
      <alignment vertical="center"/>
    </xf>
    <xf numFmtId="0" fontId="48" fillId="13" borderId="0" applyNumberFormat="0" applyBorder="0" applyAlignment="0" applyProtection="0">
      <alignment vertical="center"/>
    </xf>
    <xf numFmtId="0" fontId="48"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48" fillId="33" borderId="0" applyNumberFormat="0" applyBorder="0" applyAlignment="0" applyProtection="0">
      <alignment vertical="center"/>
    </xf>
    <xf numFmtId="0" fontId="5" fillId="0" borderId="0"/>
    <xf numFmtId="0" fontId="0" fillId="0" borderId="0"/>
    <xf numFmtId="0" fontId="0" fillId="0" borderId="0"/>
    <xf numFmtId="0" fontId="0"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xf numFmtId="0" fontId="3" fillId="0" borderId="0">
      <alignment vertical="center"/>
    </xf>
  </cellStyleXfs>
  <cellXfs count="178">
    <xf numFmtId="0" fontId="0" fillId="0" borderId="0" xfId="0"/>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1" fillId="0" borderId="0" xfId="0" applyFont="1" applyFill="1" applyAlignment="1">
      <alignment wrapText="1"/>
    </xf>
    <xf numFmtId="0" fontId="2" fillId="0" borderId="0" xfId="0" applyFont="1" applyFill="1" applyAlignment="1">
      <alignment wrapText="1"/>
    </xf>
    <xf numFmtId="0" fontId="1" fillId="0" borderId="0" xfId="0" applyFont="1" applyFill="1"/>
    <xf numFmtId="0" fontId="0" fillId="0" borderId="0" xfId="0" applyFont="1" applyFill="1" applyAlignment="1">
      <alignment horizontal="center" vertical="center" wrapText="1"/>
    </xf>
    <xf numFmtId="0" fontId="1" fillId="0" borderId="0" xfId="0" applyFont="1" applyFill="1" applyAlignment="1">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xf>
    <xf numFmtId="0" fontId="3"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5" fillId="0" borderId="0" xfId="0" applyFont="1" applyFill="1" applyAlignment="1">
      <alignment vertical="center"/>
    </xf>
    <xf numFmtId="0" fontId="6" fillId="0" borderId="0" xfId="0" applyFont="1" applyFill="1"/>
    <xf numFmtId="0" fontId="0" fillId="0" borderId="0" xfId="0" applyFont="1" applyFill="1"/>
    <xf numFmtId="0" fontId="7" fillId="0" borderId="0" xfId="0" applyFont="1" applyFill="1" applyAlignment="1">
      <alignment horizontal="center" vertical="center"/>
    </xf>
    <xf numFmtId="0" fontId="8" fillId="0" borderId="0" xfId="0" applyFont="1" applyFill="1" applyAlignment="1">
      <alignment horizontal="left" vertical="center" wrapText="1"/>
    </xf>
    <xf numFmtId="0" fontId="2" fillId="0" borderId="0" xfId="0" applyFont="1" applyFill="1" applyAlignment="1">
      <alignment horizontal="left" vertical="center" wrapText="1"/>
    </xf>
    <xf numFmtId="0" fontId="9"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xf numFmtId="0" fontId="1" fillId="0" borderId="1" xfId="0" applyFont="1" applyFill="1" applyBorder="1" applyAlignment="1">
      <alignment vertical="center" wrapText="1"/>
    </xf>
    <xf numFmtId="0" fontId="1"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vertical="center" wrapText="1"/>
    </xf>
    <xf numFmtId="0" fontId="0" fillId="0" borderId="1" xfId="0" applyFont="1" applyFill="1" applyBorder="1" applyAlignment="1">
      <alignment vertical="center"/>
    </xf>
    <xf numFmtId="0" fontId="10"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wrapText="1"/>
    </xf>
    <xf numFmtId="0" fontId="1" fillId="0" borderId="1" xfId="50" applyFont="1" applyFill="1" applyBorder="1" applyAlignment="1">
      <alignment horizontal="left" vertical="center" wrapText="1"/>
    </xf>
    <xf numFmtId="0" fontId="1" fillId="0" borderId="1" xfId="50" applyFont="1" applyFill="1" applyBorder="1" applyAlignment="1">
      <alignment vertical="center" wrapText="1"/>
    </xf>
    <xf numFmtId="0" fontId="1" fillId="0" borderId="1" xfId="5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0" borderId="5"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 fillId="0" borderId="1" xfId="57" applyFont="1" applyFill="1" applyBorder="1" applyAlignment="1">
      <alignment horizontal="center" vertical="center" wrapText="1"/>
    </xf>
    <xf numFmtId="0" fontId="1" fillId="0" borderId="1" xfId="57" applyFont="1" applyFill="1" applyBorder="1" applyAlignment="1">
      <alignment horizontal="left" vertical="center" wrapText="1"/>
    </xf>
    <xf numFmtId="0" fontId="0" fillId="0" borderId="1" xfId="0" applyFont="1" applyFill="1" applyBorder="1" applyAlignment="1">
      <alignment wrapText="1"/>
    </xf>
    <xf numFmtId="0" fontId="0" fillId="0" borderId="0" xfId="0" applyFont="1" applyFill="1" applyAlignment="1">
      <alignment horizontal="justify"/>
    </xf>
    <xf numFmtId="0" fontId="13" fillId="0" borderId="1" xfId="0"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vertical="center" wrapText="1"/>
    </xf>
    <xf numFmtId="9" fontId="1" fillId="0" borderId="1" xfId="53" applyNumberFormat="1" applyFont="1" applyFill="1" applyBorder="1" applyAlignment="1">
      <alignment horizontal="center" vertical="center" wrapText="1"/>
    </xf>
    <xf numFmtId="0" fontId="1" fillId="0" borderId="1" xfId="57" applyFont="1" applyFill="1" applyBorder="1" applyAlignment="1">
      <alignment horizontal="center" vertical="center"/>
    </xf>
    <xf numFmtId="9" fontId="1" fillId="0" borderId="1" xfId="57" applyNumberFormat="1" applyFont="1" applyFill="1" applyBorder="1" applyAlignment="1">
      <alignment horizontal="center" vertical="center" wrapText="1"/>
    </xf>
    <xf numFmtId="0" fontId="7"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3" fillId="0" borderId="0" xfId="0" applyFont="1" applyFill="1" applyAlignment="1">
      <alignment horizontal="justify"/>
    </xf>
    <xf numFmtId="0" fontId="15" fillId="0" borderId="1" xfId="0" applyFont="1" applyFill="1" applyBorder="1" applyAlignment="1">
      <alignment horizontal="center" vertical="center"/>
    </xf>
    <xf numFmtId="0" fontId="16" fillId="0" borderId="1" xfId="0" applyFont="1" applyFill="1" applyBorder="1" applyAlignment="1">
      <alignment vertical="center"/>
    </xf>
    <xf numFmtId="0" fontId="7"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0" fontId="7" fillId="0" borderId="1" xfId="5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49" fontId="1" fillId="0" borderId="1" xfId="57" applyNumberFormat="1" applyFont="1" applyFill="1" applyBorder="1" applyAlignment="1">
      <alignment horizontal="center" vertical="center" wrapText="1"/>
    </xf>
    <xf numFmtId="0" fontId="7" fillId="0" borderId="1" xfId="57" applyFont="1" applyFill="1" applyBorder="1" applyAlignment="1">
      <alignment horizontal="center" vertical="center" wrapText="1"/>
    </xf>
    <xf numFmtId="0" fontId="7" fillId="0" borderId="1" xfId="57" applyFont="1" applyFill="1" applyBorder="1" applyAlignment="1">
      <alignment horizontal="center" vertical="center"/>
    </xf>
    <xf numFmtId="0" fontId="1" fillId="0" borderId="1" xfId="0" applyFont="1" applyFill="1" applyBorder="1" applyAlignment="1">
      <alignment horizontal="left" vertical="center"/>
    </xf>
    <xf numFmtId="0" fontId="1" fillId="0" borderId="0" xfId="0" applyFont="1" applyFill="1" applyAlignment="1">
      <alignment horizontal="center" wrapText="1"/>
    </xf>
    <xf numFmtId="0" fontId="3" fillId="0" borderId="0" xfId="0" applyFont="1" applyFill="1" applyAlignment="1">
      <alignment horizontal="center" vertical="center"/>
    </xf>
    <xf numFmtId="0" fontId="1" fillId="0" borderId="6"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0" fillId="0" borderId="0" xfId="0" applyFont="1" applyFill="1" applyAlignment="1">
      <alignment horizontal="center" vertical="center"/>
    </xf>
    <xf numFmtId="0" fontId="1" fillId="0" borderId="1" xfId="0" applyFont="1" applyFill="1" applyBorder="1" applyAlignment="1">
      <alignment horizontal="justify" vertical="center" wrapText="1"/>
    </xf>
    <xf numFmtId="176"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left" vertical="center" wrapText="1"/>
    </xf>
    <xf numFmtId="0" fontId="10" fillId="0" borderId="1" xfId="0" applyFont="1" applyFill="1" applyBorder="1" applyAlignment="1">
      <alignment horizontal="left" vertical="center" wrapText="1"/>
    </xf>
    <xf numFmtId="0" fontId="1" fillId="0" borderId="1" xfId="0" applyFont="1" applyFill="1" applyBorder="1" applyAlignment="1" applyProtection="1">
      <alignment horizontal="center" vertical="center" wrapText="1"/>
      <protection locked="0"/>
    </xf>
    <xf numFmtId="0" fontId="1" fillId="0" borderId="1" xfId="0" applyFont="1" applyFill="1" applyBorder="1" applyAlignment="1">
      <alignment vertical="center"/>
    </xf>
    <xf numFmtId="9" fontId="1" fillId="0" borderId="1" xfId="0" applyNumberFormat="1" applyFont="1" applyFill="1" applyBorder="1" applyAlignment="1">
      <alignment horizontal="center" vertical="center"/>
    </xf>
    <xf numFmtId="0" fontId="1" fillId="0" borderId="1" xfId="59" applyFont="1" applyFill="1" applyBorder="1" applyAlignment="1" applyProtection="1">
      <alignment horizontal="center" vertical="center" wrapText="1"/>
      <protection locked="0"/>
    </xf>
    <xf numFmtId="0" fontId="19" fillId="0" borderId="1" xfId="0" applyFont="1" applyFill="1" applyBorder="1" applyAlignment="1">
      <alignment horizontal="center" vertical="center" wrapText="1"/>
    </xf>
    <xf numFmtId="0" fontId="1" fillId="0" borderId="1" xfId="50" applyFont="1" applyFill="1" applyBorder="1" applyAlignment="1">
      <alignment horizontal="center" vertical="center"/>
    </xf>
    <xf numFmtId="0" fontId="1" fillId="0" borderId="1" xfId="57" applyFont="1" applyFill="1" applyBorder="1" applyAlignment="1">
      <alignment horizontal="left" vertical="center"/>
    </xf>
    <xf numFmtId="0" fontId="1" fillId="0" borderId="1" xfId="50" applyFont="1" applyFill="1" applyBorder="1"/>
    <xf numFmtId="0" fontId="1" fillId="0" borderId="1" xfId="50" applyFont="1" applyFill="1" applyBorder="1" applyAlignment="1">
      <alignment wrapText="1"/>
    </xf>
    <xf numFmtId="0" fontId="1" fillId="0" borderId="1" xfId="0" applyFont="1" applyFill="1" applyBorder="1" applyAlignment="1">
      <alignment horizontal="center"/>
    </xf>
    <xf numFmtId="176" fontId="1" fillId="0" borderId="1" xfId="0" applyNumberFormat="1" applyFont="1" applyFill="1" applyBorder="1" applyAlignment="1">
      <alignment wrapText="1"/>
    </xf>
    <xf numFmtId="0" fontId="11"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 fillId="0" borderId="1" xfId="53" applyFont="1" applyFill="1" applyBorder="1" applyAlignment="1">
      <alignment horizontal="center" vertical="center" wrapText="1"/>
    </xf>
    <xf numFmtId="49" fontId="1" fillId="0" borderId="1" xfId="0" applyNumberFormat="1" applyFont="1" applyFill="1" applyBorder="1" applyAlignment="1">
      <alignment vertical="center" wrapText="1"/>
    </xf>
    <xf numFmtId="49" fontId="1" fillId="0" borderId="1" xfId="50" applyNumberFormat="1" applyFont="1" applyFill="1" applyBorder="1" applyAlignment="1">
      <alignment vertical="center" wrapText="1"/>
    </xf>
    <xf numFmtId="0" fontId="3" fillId="0" borderId="1" xfId="0" applyFont="1" applyFill="1" applyBorder="1" applyAlignment="1">
      <alignment horizontal="center" vertical="center" wrapText="1"/>
    </xf>
    <xf numFmtId="9" fontId="1" fillId="0" borderId="1" xfId="0" applyNumberFormat="1" applyFont="1" applyFill="1" applyBorder="1" applyAlignment="1">
      <alignment horizontal="left" vertical="center" wrapText="1"/>
    </xf>
    <xf numFmtId="0" fontId="20"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22" fillId="0" borderId="1" xfId="0" applyFont="1" applyFill="1" applyBorder="1" applyAlignment="1">
      <alignment vertical="center" wrapText="1"/>
    </xf>
    <xf numFmtId="0" fontId="22"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3" fillId="0" borderId="1" xfId="0" applyFont="1" applyFill="1" applyBorder="1" applyAlignment="1">
      <alignment vertical="center" wrapText="1"/>
    </xf>
    <xf numFmtId="9" fontId="1" fillId="0" borderId="1" xfId="0" applyNumberFormat="1" applyFont="1" applyFill="1" applyBorder="1" applyAlignment="1">
      <alignment vertical="center"/>
    </xf>
    <xf numFmtId="0" fontId="23" fillId="0" borderId="1" xfId="0" applyFont="1" applyFill="1" applyBorder="1" applyAlignment="1">
      <alignment vertical="center" wrapText="1"/>
    </xf>
    <xf numFmtId="176" fontId="1" fillId="0" borderId="1" xfId="0" applyNumberFormat="1" applyFont="1" applyFill="1" applyBorder="1" applyAlignment="1">
      <alignment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horizontal="center" vertical="center"/>
    </xf>
    <xf numFmtId="0" fontId="7" fillId="0" borderId="1" xfId="0" applyFont="1" applyFill="1" applyBorder="1" applyAlignment="1" applyProtection="1">
      <alignment horizontal="center" vertical="center" wrapText="1"/>
      <protection locked="0"/>
    </xf>
    <xf numFmtId="49" fontId="1" fillId="0" borderId="1" xfId="0" applyNumberFormat="1" applyFont="1" applyFill="1" applyBorder="1" applyAlignment="1">
      <alignment horizontal="center" vertical="center"/>
    </xf>
    <xf numFmtId="0" fontId="25"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24" fillId="0" borderId="1" xfId="0" applyFont="1" applyFill="1" applyBorder="1" applyAlignment="1">
      <alignment vertical="center" wrapText="1"/>
    </xf>
    <xf numFmtId="0" fontId="21" fillId="0" borderId="1" xfId="0" applyFont="1" applyFill="1" applyBorder="1" applyAlignment="1">
      <alignment horizontal="center" vertical="center"/>
    </xf>
    <xf numFmtId="176" fontId="10"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xf>
    <xf numFmtId="0" fontId="19" fillId="0" borderId="1" xfId="0" applyFont="1" applyFill="1" applyBorder="1" applyAlignment="1" applyProtection="1">
      <alignment horizontal="center" vertical="center" wrapText="1"/>
      <protection locked="0"/>
    </xf>
    <xf numFmtId="0" fontId="21" fillId="0" borderId="1" xfId="0" applyFont="1" applyFill="1" applyBorder="1" applyAlignment="1">
      <alignment vertical="center" wrapText="1"/>
    </xf>
    <xf numFmtId="0" fontId="1" fillId="0" borderId="1" xfId="0" applyFont="1" applyFill="1" applyBorder="1" applyAlignment="1">
      <alignment horizontal="center" vertical="center" wrapText="1" readingOrder="1"/>
    </xf>
    <xf numFmtId="0" fontId="1" fillId="0" borderId="1" xfId="0" applyFont="1" applyFill="1" applyBorder="1" applyAlignment="1">
      <alignment horizontal="center" vertical="center" readingOrder="1"/>
    </xf>
    <xf numFmtId="0" fontId="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readingOrder="1"/>
    </xf>
    <xf numFmtId="9" fontId="20" fillId="0" borderId="1" xfId="0" applyNumberFormat="1" applyFont="1" applyFill="1" applyBorder="1" applyAlignment="1">
      <alignment horizontal="center" vertical="center" wrapText="1"/>
    </xf>
    <xf numFmtId="0" fontId="21" fillId="0" borderId="0" xfId="0" applyFont="1" applyFill="1" applyBorder="1" applyAlignment="1">
      <alignment wrapText="1"/>
    </xf>
    <xf numFmtId="0" fontId="1" fillId="0" borderId="1" xfId="5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58" applyFont="1" applyFill="1" applyBorder="1" applyAlignment="1">
      <alignment horizontal="center" vertical="center" wrapText="1"/>
    </xf>
    <xf numFmtId="0" fontId="1" fillId="0" borderId="1" xfId="52" applyFont="1" applyFill="1" applyBorder="1" applyAlignment="1">
      <alignment horizontal="center" vertical="center" wrapText="1"/>
    </xf>
    <xf numFmtId="0" fontId="1" fillId="0" borderId="1" xfId="52" applyFont="1" applyFill="1" applyBorder="1" applyAlignment="1">
      <alignment vertical="center" wrapText="1"/>
    </xf>
    <xf numFmtId="0" fontId="0" fillId="0" borderId="1" xfId="0" applyFont="1" applyFill="1" applyBorder="1" applyAlignment="1">
      <alignment horizontal="justify" vertical="center" wrapText="1"/>
    </xf>
    <xf numFmtId="0" fontId="1" fillId="0" borderId="4" xfId="0" applyFont="1" applyFill="1" applyBorder="1" applyAlignment="1">
      <alignment horizontal="center" vertical="center" wrapText="1"/>
    </xf>
    <xf numFmtId="0" fontId="0" fillId="0" borderId="1" xfId="0" applyFont="1" applyFill="1" applyBorder="1" applyAlignment="1">
      <alignment vertical="top" wrapText="1"/>
    </xf>
    <xf numFmtId="0" fontId="0" fillId="0" borderId="1" xfId="0" applyFont="1" applyFill="1" applyBorder="1" applyAlignment="1">
      <alignment horizontal="left" vertical="center" wrapText="1"/>
    </xf>
    <xf numFmtId="0" fontId="26" fillId="0" borderId="1" xfId="0" applyFont="1" applyFill="1" applyBorder="1" applyAlignment="1">
      <alignment horizontal="center" vertical="center" wrapText="1"/>
    </xf>
    <xf numFmtId="9" fontId="0" fillId="0" borderId="1" xfId="0" applyNumberFormat="1" applyFont="1" applyFill="1" applyBorder="1" applyAlignment="1">
      <alignment horizontal="center" vertical="center" wrapText="1"/>
    </xf>
    <xf numFmtId="178" fontId="1" fillId="0" borderId="1" xfId="0" applyNumberFormat="1" applyFont="1" applyFill="1" applyBorder="1" applyAlignment="1">
      <alignment vertical="center" wrapText="1"/>
    </xf>
    <xf numFmtId="178" fontId="1" fillId="0" borderId="1" xfId="50" applyNumberFormat="1" applyFont="1" applyFill="1" applyBorder="1" applyAlignment="1">
      <alignment vertical="center" wrapText="1"/>
    </xf>
    <xf numFmtId="0" fontId="0" fillId="0" borderId="1" xfId="0" applyFont="1" applyFill="1" applyBorder="1" applyAlignment="1" applyProtection="1">
      <alignment horizontal="center" vertical="center" wrapText="1"/>
      <protection locked="0"/>
    </xf>
    <xf numFmtId="0" fontId="27" fillId="0" borderId="1" xfId="0" applyFont="1" applyFill="1" applyBorder="1" applyAlignment="1">
      <alignment horizontal="center" vertical="center" wrapText="1"/>
    </xf>
    <xf numFmtId="179" fontId="1" fillId="0" borderId="1" xfId="0" applyNumberFormat="1" applyFont="1" applyFill="1" applyBorder="1" applyAlignment="1">
      <alignment vertical="center"/>
    </xf>
    <xf numFmtId="179" fontId="1" fillId="0" borderId="1" xfId="0" applyNumberFormat="1" applyFont="1" applyFill="1" applyBorder="1" applyAlignment="1">
      <alignment vertical="center" wrapText="1"/>
    </xf>
    <xf numFmtId="176" fontId="1" fillId="0" borderId="1" xfId="57" applyNumberFormat="1" applyFont="1" applyFill="1" applyBorder="1" applyAlignment="1">
      <alignment horizontal="center" vertical="center" wrapText="1"/>
    </xf>
    <xf numFmtId="179" fontId="1" fillId="0" borderId="1" xfId="57" applyNumberFormat="1" applyFont="1" applyFill="1" applyBorder="1" applyAlignment="1">
      <alignment horizontal="center" vertical="center" wrapText="1"/>
    </xf>
    <xf numFmtId="0" fontId="11" fillId="0" borderId="1" xfId="0" applyFont="1" applyFill="1" applyBorder="1" applyAlignment="1">
      <alignment horizontal="justify" vertical="center" indent="2"/>
    </xf>
    <xf numFmtId="49" fontId="1" fillId="0" borderId="1" xfId="53" applyNumberFormat="1" applyFont="1" applyFill="1" applyBorder="1" applyAlignment="1" applyProtection="1">
      <alignment horizontal="center" vertical="center" wrapText="1"/>
      <protection locked="0"/>
    </xf>
    <xf numFmtId="49" fontId="0" fillId="0" borderId="1" xfId="53" applyNumberFormat="1" applyFont="1" applyFill="1" applyBorder="1" applyAlignment="1" applyProtection="1">
      <alignment horizontal="center" vertical="center" wrapText="1"/>
      <protection locked="0"/>
    </xf>
    <xf numFmtId="0" fontId="1" fillId="0" borderId="1" xfId="53" applyFont="1" applyFill="1" applyBorder="1" applyAlignment="1" applyProtection="1">
      <alignment horizontal="center" vertical="center" wrapText="1"/>
      <protection locked="0"/>
    </xf>
    <xf numFmtId="57" fontId="1" fillId="0" borderId="1" xfId="0" applyNumberFormat="1" applyFont="1" applyFill="1" applyBorder="1" applyAlignment="1">
      <alignment horizontal="center" vertical="center" wrapText="1"/>
    </xf>
    <xf numFmtId="0" fontId="0" fillId="0" borderId="1" xfId="53" applyFont="1" applyFill="1" applyBorder="1" applyAlignment="1" applyProtection="1">
      <alignment horizontal="center" vertical="center" wrapText="1"/>
      <protection locked="0"/>
    </xf>
    <xf numFmtId="0" fontId="0" fillId="0" borderId="1" xfId="0" applyNumberFormat="1" applyFont="1" applyFill="1" applyBorder="1" applyAlignment="1" applyProtection="1">
      <alignment horizontal="center" vertical="center" wrapText="1"/>
      <protection locked="0"/>
    </xf>
    <xf numFmtId="179" fontId="0" fillId="0" borderId="1" xfId="0" applyNumberFormat="1" applyFont="1" applyFill="1" applyBorder="1" applyAlignment="1" applyProtection="1">
      <alignment horizontal="center" vertical="center" wrapText="1"/>
      <protection locked="0"/>
    </xf>
    <xf numFmtId="0" fontId="1" fillId="0" borderId="0"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6" fillId="0" borderId="0" xfId="0" applyFont="1"/>
    <xf numFmtId="0" fontId="6" fillId="0" borderId="0" xfId="0" applyFont="1" applyAlignment="1">
      <alignment horizontal="left"/>
    </xf>
    <xf numFmtId="0" fontId="28" fillId="0" borderId="0" xfId="0" applyFont="1" applyAlignment="1">
      <alignment horizontal="left" vertical="center"/>
    </xf>
    <xf numFmtId="0" fontId="29" fillId="0" borderId="0" xfId="0" applyFont="1" applyAlignment="1">
      <alignment vertical="center"/>
    </xf>
    <xf numFmtId="0" fontId="30" fillId="0" borderId="0" xfId="0" applyFont="1" applyAlignment="1">
      <alignment horizontal="center" vertical="center" wrapText="1"/>
    </xf>
    <xf numFmtId="0" fontId="30" fillId="0" borderId="0" xfId="0" applyFont="1" applyAlignment="1">
      <alignment horizontal="left"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4" xfId="0" applyFont="1" applyBorder="1" applyAlignment="1">
      <alignment horizontal="center" vertical="center" wrapText="1"/>
    </xf>
    <xf numFmtId="0" fontId="27" fillId="0" borderId="1" xfId="0" applyFont="1" applyBorder="1" applyAlignment="1">
      <alignment horizontal="center" vertical="center"/>
    </xf>
    <xf numFmtId="49" fontId="7" fillId="0" borderId="1" xfId="0" applyNumberFormat="1" applyFont="1" applyBorder="1" applyAlignment="1">
      <alignment horizontal="left" vertical="center" wrapText="1"/>
    </xf>
    <xf numFmtId="0" fontId="19" fillId="0" borderId="1" xfId="0" applyFont="1" applyBorder="1" applyAlignment="1">
      <alignment horizontal="center" vertical="center"/>
    </xf>
    <xf numFmtId="0" fontId="7" fillId="0" borderId="1" xfId="0" applyFont="1" applyBorder="1" applyAlignment="1">
      <alignment horizontal="left" vertical="center" wrapText="1"/>
    </xf>
    <xf numFmtId="49" fontId="0" fillId="0" borderId="1" xfId="0" applyNumberFormat="1" applyBorder="1" applyAlignment="1">
      <alignment horizontal="left" vertical="center" wrapText="1"/>
    </xf>
    <xf numFmtId="0" fontId="0" fillId="0" borderId="1" xfId="0" applyBorder="1" applyAlignment="1">
      <alignment horizontal="left" vertical="center" wrapText="1"/>
    </xf>
    <xf numFmtId="49" fontId="1" fillId="0" borderId="1" xfId="0" applyNumberFormat="1" applyFont="1" applyFill="1" applyBorder="1" applyAlignment="1" quotePrefix="1">
      <alignment horizontal="center" vertical="center" wrapText="1"/>
    </xf>
    <xf numFmtId="0" fontId="1" fillId="0" borderId="1" xfId="0" applyFont="1" applyFill="1" applyBorder="1" applyAlignment="1" quotePrefix="1">
      <alignment horizontal="center" vertical="center" wrapText="1"/>
    </xf>
    <xf numFmtId="0" fontId="1" fillId="0" borderId="1" xfId="0" applyFont="1" applyFill="1" applyBorder="1" applyAlignment="1" quotePrefix="1">
      <alignment vertical="center" wrapText="1"/>
    </xf>
    <xf numFmtId="0" fontId="20" fillId="0" borderId="1" xfId="0" applyFont="1" applyFill="1" applyBorder="1" applyAlignment="1" quotePrefix="1">
      <alignment horizontal="center" vertical="center" wrapText="1"/>
    </xf>
    <xf numFmtId="0" fontId="0" fillId="0" borderId="1" xfId="0" applyFont="1" applyFill="1" applyBorder="1" applyAlignment="1" quotePrefix="1">
      <alignment horizontal="center" vertical="center" wrapText="1"/>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8" xfId="50"/>
    <cellStyle name="常规_1" xfId="51"/>
    <cellStyle name="常规 2 2" xfId="52"/>
    <cellStyle name="常规 2" xfId="53"/>
    <cellStyle name="常规 3" xfId="54"/>
    <cellStyle name="常规 4" xfId="55"/>
    <cellStyle name="常规 5" xfId="56"/>
    <cellStyle name="常规 7" xfId="57"/>
    <cellStyle name="常规_Sheet1" xfId="58"/>
    <cellStyle name="常规_明细表"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330835</xdr:colOff>
      <xdr:row>172</xdr:row>
      <xdr:rowOff>0</xdr:rowOff>
    </xdr:from>
    <xdr:to>
      <xdr:col>3</xdr:col>
      <xdr:colOff>399415</xdr:colOff>
      <xdr:row>172</xdr:row>
      <xdr:rowOff>1101090</xdr:rowOff>
    </xdr:to>
    <xdr:sp>
      <xdr:nvSpPr>
        <xdr:cNvPr id="2" name="Text Box 5"/>
        <xdr:cNvSpPr txBox="1"/>
      </xdr:nvSpPr>
      <xdr:spPr>
        <a:xfrm>
          <a:off x="3480435" y="165574980"/>
          <a:ext cx="68580" cy="1101090"/>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1101090</xdr:rowOff>
    </xdr:to>
    <xdr:sp>
      <xdr:nvSpPr>
        <xdr:cNvPr id="3" name="Text Box 5"/>
        <xdr:cNvSpPr txBox="1"/>
      </xdr:nvSpPr>
      <xdr:spPr>
        <a:xfrm>
          <a:off x="3480435" y="165574980"/>
          <a:ext cx="68580" cy="1101090"/>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1089660</xdr:rowOff>
    </xdr:to>
    <xdr:sp>
      <xdr:nvSpPr>
        <xdr:cNvPr id="4" name="Text Box 5"/>
        <xdr:cNvSpPr txBox="1"/>
      </xdr:nvSpPr>
      <xdr:spPr>
        <a:xfrm>
          <a:off x="3480435" y="165574980"/>
          <a:ext cx="68580" cy="1089660"/>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1089660</xdr:rowOff>
    </xdr:to>
    <xdr:sp>
      <xdr:nvSpPr>
        <xdr:cNvPr id="5" name="Text Box 5"/>
        <xdr:cNvSpPr txBox="1"/>
      </xdr:nvSpPr>
      <xdr:spPr>
        <a:xfrm>
          <a:off x="3480435" y="165574980"/>
          <a:ext cx="68580" cy="1089660"/>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1089660</xdr:rowOff>
    </xdr:to>
    <xdr:sp>
      <xdr:nvSpPr>
        <xdr:cNvPr id="6" name="Text Box 5"/>
        <xdr:cNvSpPr txBox="1"/>
      </xdr:nvSpPr>
      <xdr:spPr>
        <a:xfrm>
          <a:off x="3480435" y="165574980"/>
          <a:ext cx="68580" cy="1089660"/>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1089660</xdr:rowOff>
    </xdr:to>
    <xdr:sp>
      <xdr:nvSpPr>
        <xdr:cNvPr id="7" name="Text Box 5"/>
        <xdr:cNvSpPr txBox="1"/>
      </xdr:nvSpPr>
      <xdr:spPr>
        <a:xfrm>
          <a:off x="3480435" y="165574980"/>
          <a:ext cx="68580" cy="1089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1101090</xdr:rowOff>
    </xdr:to>
    <xdr:sp>
      <xdr:nvSpPr>
        <xdr:cNvPr id="8" name="Text Box 5"/>
        <xdr:cNvSpPr txBox="1"/>
      </xdr:nvSpPr>
      <xdr:spPr>
        <a:xfrm>
          <a:off x="1873885" y="165574980"/>
          <a:ext cx="68580" cy="110109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1101090</xdr:rowOff>
    </xdr:to>
    <xdr:sp>
      <xdr:nvSpPr>
        <xdr:cNvPr id="9" name="Text Box 5"/>
        <xdr:cNvSpPr txBox="1"/>
      </xdr:nvSpPr>
      <xdr:spPr>
        <a:xfrm>
          <a:off x="1873885" y="165574980"/>
          <a:ext cx="68580" cy="110109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1089660</xdr:rowOff>
    </xdr:to>
    <xdr:sp>
      <xdr:nvSpPr>
        <xdr:cNvPr id="10" name="Text Box 5"/>
        <xdr:cNvSpPr txBox="1"/>
      </xdr:nvSpPr>
      <xdr:spPr>
        <a:xfrm>
          <a:off x="1873885" y="165574980"/>
          <a:ext cx="68580" cy="1089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1089660</xdr:rowOff>
    </xdr:to>
    <xdr:sp>
      <xdr:nvSpPr>
        <xdr:cNvPr id="11" name="Text Box 5"/>
        <xdr:cNvSpPr txBox="1"/>
      </xdr:nvSpPr>
      <xdr:spPr>
        <a:xfrm>
          <a:off x="1873885" y="165574980"/>
          <a:ext cx="68580" cy="1089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1089660</xdr:rowOff>
    </xdr:to>
    <xdr:sp>
      <xdr:nvSpPr>
        <xdr:cNvPr id="12" name="Text Box 5"/>
        <xdr:cNvSpPr txBox="1"/>
      </xdr:nvSpPr>
      <xdr:spPr>
        <a:xfrm>
          <a:off x="1873885" y="165574980"/>
          <a:ext cx="68580" cy="1089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1089660</xdr:rowOff>
    </xdr:to>
    <xdr:sp>
      <xdr:nvSpPr>
        <xdr:cNvPr id="13" name="Text Box 5"/>
        <xdr:cNvSpPr txBox="1"/>
      </xdr:nvSpPr>
      <xdr:spPr>
        <a:xfrm>
          <a:off x="1873885" y="165574980"/>
          <a:ext cx="68580" cy="108966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14"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15"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16"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17"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18"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19"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20"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1217930</xdr:rowOff>
    </xdr:to>
    <xdr:sp>
      <xdr:nvSpPr>
        <xdr:cNvPr id="21" name="Text Box 5"/>
        <xdr:cNvSpPr txBox="1"/>
      </xdr:nvSpPr>
      <xdr:spPr>
        <a:xfrm>
          <a:off x="1875155" y="165574980"/>
          <a:ext cx="67310" cy="121793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22"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23"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24"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25"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26"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27"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28"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29"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30"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31"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32"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33"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34"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35"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36"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37"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1074420</xdr:rowOff>
    </xdr:to>
    <xdr:sp>
      <xdr:nvSpPr>
        <xdr:cNvPr id="38" name="Text Box 5"/>
        <xdr:cNvSpPr txBox="1"/>
      </xdr:nvSpPr>
      <xdr:spPr>
        <a:xfrm>
          <a:off x="1873885" y="165574980"/>
          <a:ext cx="68580" cy="107442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1074420</xdr:rowOff>
    </xdr:to>
    <xdr:sp>
      <xdr:nvSpPr>
        <xdr:cNvPr id="39" name="Text Box 5"/>
        <xdr:cNvSpPr txBox="1"/>
      </xdr:nvSpPr>
      <xdr:spPr>
        <a:xfrm>
          <a:off x="1873885" y="165574980"/>
          <a:ext cx="68580" cy="107442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40"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41"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42"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43"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44"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45"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46"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47"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48"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49"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50"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51"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52"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53"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54"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1218565</xdr:rowOff>
    </xdr:to>
    <xdr:sp>
      <xdr:nvSpPr>
        <xdr:cNvPr id="55" name="Text Box 5"/>
        <xdr:cNvSpPr txBox="1"/>
      </xdr:nvSpPr>
      <xdr:spPr>
        <a:xfrm>
          <a:off x="1875155" y="165574980"/>
          <a:ext cx="67310" cy="121856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56"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57"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1074420</xdr:rowOff>
    </xdr:to>
    <xdr:sp>
      <xdr:nvSpPr>
        <xdr:cNvPr id="58" name="Text Box 5"/>
        <xdr:cNvSpPr txBox="1"/>
      </xdr:nvSpPr>
      <xdr:spPr>
        <a:xfrm>
          <a:off x="1873885" y="165574980"/>
          <a:ext cx="68580" cy="107442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1074420</xdr:rowOff>
    </xdr:to>
    <xdr:sp>
      <xdr:nvSpPr>
        <xdr:cNvPr id="59" name="Text Box 5"/>
        <xdr:cNvSpPr txBox="1"/>
      </xdr:nvSpPr>
      <xdr:spPr>
        <a:xfrm>
          <a:off x="1873885" y="165574980"/>
          <a:ext cx="68580" cy="107442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60"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61"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62"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1216660</xdr:rowOff>
    </xdr:to>
    <xdr:sp>
      <xdr:nvSpPr>
        <xdr:cNvPr id="63" name="Text Box 5"/>
        <xdr:cNvSpPr txBox="1"/>
      </xdr:nvSpPr>
      <xdr:spPr>
        <a:xfrm>
          <a:off x="1873885" y="165574980"/>
          <a:ext cx="68580" cy="121666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64"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65"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66"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1223010</xdr:rowOff>
    </xdr:to>
    <xdr:sp>
      <xdr:nvSpPr>
        <xdr:cNvPr id="67" name="Text Box 5"/>
        <xdr:cNvSpPr txBox="1"/>
      </xdr:nvSpPr>
      <xdr:spPr>
        <a:xfrm>
          <a:off x="1873885" y="165574980"/>
          <a:ext cx="68580" cy="1223010"/>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1226185</xdr:rowOff>
    </xdr:to>
    <xdr:sp>
      <xdr:nvSpPr>
        <xdr:cNvPr id="68" name="Text Box 5"/>
        <xdr:cNvSpPr txBox="1"/>
      </xdr:nvSpPr>
      <xdr:spPr>
        <a:xfrm>
          <a:off x="1873885" y="165574980"/>
          <a:ext cx="68580" cy="122618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1226185</xdr:rowOff>
    </xdr:to>
    <xdr:sp>
      <xdr:nvSpPr>
        <xdr:cNvPr id="69" name="Text Box 5"/>
        <xdr:cNvSpPr txBox="1"/>
      </xdr:nvSpPr>
      <xdr:spPr>
        <a:xfrm>
          <a:off x="1873885" y="165574980"/>
          <a:ext cx="68580" cy="122618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1226185</xdr:rowOff>
    </xdr:to>
    <xdr:sp>
      <xdr:nvSpPr>
        <xdr:cNvPr id="70" name="Text Box 5"/>
        <xdr:cNvSpPr txBox="1"/>
      </xdr:nvSpPr>
      <xdr:spPr>
        <a:xfrm>
          <a:off x="1873885" y="165574980"/>
          <a:ext cx="68580" cy="122618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1226185</xdr:rowOff>
    </xdr:to>
    <xdr:sp>
      <xdr:nvSpPr>
        <xdr:cNvPr id="71" name="Text Box 5"/>
        <xdr:cNvSpPr txBox="1"/>
      </xdr:nvSpPr>
      <xdr:spPr>
        <a:xfrm>
          <a:off x="1873885" y="165574980"/>
          <a:ext cx="68580" cy="122618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710565</xdr:rowOff>
    </xdr:to>
    <xdr:sp>
      <xdr:nvSpPr>
        <xdr:cNvPr id="72" name="Text Box 5"/>
        <xdr:cNvSpPr txBox="1"/>
      </xdr:nvSpPr>
      <xdr:spPr>
        <a:xfrm>
          <a:off x="1873885" y="165574980"/>
          <a:ext cx="68580" cy="71056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710565</xdr:rowOff>
    </xdr:to>
    <xdr:sp>
      <xdr:nvSpPr>
        <xdr:cNvPr id="73" name="Text Box 5"/>
        <xdr:cNvSpPr txBox="1"/>
      </xdr:nvSpPr>
      <xdr:spPr>
        <a:xfrm>
          <a:off x="1873885" y="165574980"/>
          <a:ext cx="68580" cy="71056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74"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75"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76"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77"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710565</xdr:rowOff>
    </xdr:to>
    <xdr:sp>
      <xdr:nvSpPr>
        <xdr:cNvPr id="78" name="Text Box 5"/>
        <xdr:cNvSpPr txBox="1"/>
      </xdr:nvSpPr>
      <xdr:spPr>
        <a:xfrm>
          <a:off x="1873885" y="165574980"/>
          <a:ext cx="68580" cy="71056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710565</xdr:rowOff>
    </xdr:to>
    <xdr:sp>
      <xdr:nvSpPr>
        <xdr:cNvPr id="79" name="Text Box 5"/>
        <xdr:cNvSpPr txBox="1"/>
      </xdr:nvSpPr>
      <xdr:spPr>
        <a:xfrm>
          <a:off x="1873885" y="165574980"/>
          <a:ext cx="68580" cy="71056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80"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81"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82" name="Text Box 5"/>
        <xdr:cNvSpPr txBox="1"/>
      </xdr:nvSpPr>
      <xdr:spPr>
        <a:xfrm>
          <a:off x="1873885" y="165574980"/>
          <a:ext cx="68580" cy="69913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699135</xdr:rowOff>
    </xdr:to>
    <xdr:sp>
      <xdr:nvSpPr>
        <xdr:cNvPr id="83" name="Text Box 5"/>
        <xdr:cNvSpPr txBox="1"/>
      </xdr:nvSpPr>
      <xdr:spPr>
        <a:xfrm>
          <a:off x="187388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710565</xdr:rowOff>
    </xdr:to>
    <xdr:sp>
      <xdr:nvSpPr>
        <xdr:cNvPr id="84" name="Text Box 5"/>
        <xdr:cNvSpPr txBox="1"/>
      </xdr:nvSpPr>
      <xdr:spPr>
        <a:xfrm>
          <a:off x="3480435" y="165574980"/>
          <a:ext cx="68580" cy="71056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710565</xdr:rowOff>
    </xdr:to>
    <xdr:sp>
      <xdr:nvSpPr>
        <xdr:cNvPr id="85" name="Text Box 5"/>
        <xdr:cNvSpPr txBox="1"/>
      </xdr:nvSpPr>
      <xdr:spPr>
        <a:xfrm>
          <a:off x="3480435" y="165574980"/>
          <a:ext cx="68580" cy="71056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86" name="Text Box 5"/>
        <xdr:cNvSpPr txBox="1"/>
      </xdr:nvSpPr>
      <xdr:spPr>
        <a:xfrm>
          <a:off x="348043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87" name="Text Box 5"/>
        <xdr:cNvSpPr txBox="1"/>
      </xdr:nvSpPr>
      <xdr:spPr>
        <a:xfrm>
          <a:off x="348043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88" name="Text Box 5"/>
        <xdr:cNvSpPr txBox="1"/>
      </xdr:nvSpPr>
      <xdr:spPr>
        <a:xfrm>
          <a:off x="348043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89" name="Text Box 5"/>
        <xdr:cNvSpPr txBox="1"/>
      </xdr:nvSpPr>
      <xdr:spPr>
        <a:xfrm>
          <a:off x="3480435" y="165574980"/>
          <a:ext cx="68580" cy="69913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0"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1"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2"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3"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4"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5"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6"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332105</xdr:colOff>
      <xdr:row>172</xdr:row>
      <xdr:rowOff>0</xdr:rowOff>
    </xdr:from>
    <xdr:to>
      <xdr:col>2</xdr:col>
      <xdr:colOff>399415</xdr:colOff>
      <xdr:row>172</xdr:row>
      <xdr:rowOff>884555</xdr:rowOff>
    </xdr:to>
    <xdr:sp>
      <xdr:nvSpPr>
        <xdr:cNvPr id="97" name="Text Box 5"/>
        <xdr:cNvSpPr txBox="1"/>
      </xdr:nvSpPr>
      <xdr:spPr>
        <a:xfrm>
          <a:off x="1875155" y="165574980"/>
          <a:ext cx="67310" cy="88455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741045</xdr:rowOff>
    </xdr:to>
    <xdr:sp>
      <xdr:nvSpPr>
        <xdr:cNvPr id="98" name="Text Box 5"/>
        <xdr:cNvSpPr txBox="1"/>
      </xdr:nvSpPr>
      <xdr:spPr>
        <a:xfrm>
          <a:off x="1873885" y="165574980"/>
          <a:ext cx="68580" cy="74104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741045</xdr:rowOff>
    </xdr:to>
    <xdr:sp>
      <xdr:nvSpPr>
        <xdr:cNvPr id="99" name="Text Box 5"/>
        <xdr:cNvSpPr txBox="1"/>
      </xdr:nvSpPr>
      <xdr:spPr>
        <a:xfrm>
          <a:off x="1873885" y="165574980"/>
          <a:ext cx="68580" cy="74104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741045</xdr:rowOff>
    </xdr:to>
    <xdr:sp>
      <xdr:nvSpPr>
        <xdr:cNvPr id="100" name="Text Box 5"/>
        <xdr:cNvSpPr txBox="1"/>
      </xdr:nvSpPr>
      <xdr:spPr>
        <a:xfrm>
          <a:off x="1873885" y="165574980"/>
          <a:ext cx="68580" cy="741045"/>
        </a:xfrm>
        <a:prstGeom prst="rect">
          <a:avLst/>
        </a:prstGeom>
        <a:noFill/>
        <a:ln w="9525">
          <a:noFill/>
        </a:ln>
      </xdr:spPr>
    </xdr:sp>
    <xdr:clientData/>
  </xdr:twoCellAnchor>
  <xdr:twoCellAnchor editAs="oneCell">
    <xdr:from>
      <xdr:col>2</xdr:col>
      <xdr:colOff>330835</xdr:colOff>
      <xdr:row>172</xdr:row>
      <xdr:rowOff>0</xdr:rowOff>
    </xdr:from>
    <xdr:to>
      <xdr:col>2</xdr:col>
      <xdr:colOff>399415</xdr:colOff>
      <xdr:row>172</xdr:row>
      <xdr:rowOff>741045</xdr:rowOff>
    </xdr:to>
    <xdr:sp>
      <xdr:nvSpPr>
        <xdr:cNvPr id="101" name="Text Box 5"/>
        <xdr:cNvSpPr txBox="1"/>
      </xdr:nvSpPr>
      <xdr:spPr>
        <a:xfrm>
          <a:off x="1873885" y="165574980"/>
          <a:ext cx="68580" cy="741045"/>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02"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03"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04"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05"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06"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07"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08"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09"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10"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11"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12"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13" name="Text Box 5"/>
        <xdr:cNvSpPr txBox="1"/>
      </xdr:nvSpPr>
      <xdr:spPr>
        <a:xfrm>
          <a:off x="12446635" y="165574980"/>
          <a:ext cx="399415" cy="1089660"/>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710565</xdr:rowOff>
    </xdr:to>
    <xdr:sp>
      <xdr:nvSpPr>
        <xdr:cNvPr id="114" name="Text Box 5"/>
        <xdr:cNvSpPr txBox="1"/>
      </xdr:nvSpPr>
      <xdr:spPr>
        <a:xfrm>
          <a:off x="3480435" y="165574980"/>
          <a:ext cx="68580" cy="71056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710565</xdr:rowOff>
    </xdr:to>
    <xdr:sp>
      <xdr:nvSpPr>
        <xdr:cNvPr id="115" name="Text Box 5"/>
        <xdr:cNvSpPr txBox="1"/>
      </xdr:nvSpPr>
      <xdr:spPr>
        <a:xfrm>
          <a:off x="3480435" y="165574980"/>
          <a:ext cx="68580" cy="71056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116" name="Text Box 5"/>
        <xdr:cNvSpPr txBox="1"/>
      </xdr:nvSpPr>
      <xdr:spPr>
        <a:xfrm>
          <a:off x="348043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117" name="Text Box 5"/>
        <xdr:cNvSpPr txBox="1"/>
      </xdr:nvSpPr>
      <xdr:spPr>
        <a:xfrm>
          <a:off x="348043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118" name="Text Box 5"/>
        <xdr:cNvSpPr txBox="1"/>
      </xdr:nvSpPr>
      <xdr:spPr>
        <a:xfrm>
          <a:off x="3480435" y="165574980"/>
          <a:ext cx="68580" cy="699135"/>
        </a:xfrm>
        <a:prstGeom prst="rect">
          <a:avLst/>
        </a:prstGeom>
        <a:noFill/>
        <a:ln w="9525">
          <a:noFill/>
        </a:ln>
      </xdr:spPr>
    </xdr:sp>
    <xdr:clientData/>
  </xdr:twoCellAnchor>
  <xdr:twoCellAnchor editAs="oneCell">
    <xdr:from>
      <xdr:col>3</xdr:col>
      <xdr:colOff>330835</xdr:colOff>
      <xdr:row>172</xdr:row>
      <xdr:rowOff>0</xdr:rowOff>
    </xdr:from>
    <xdr:to>
      <xdr:col>3</xdr:col>
      <xdr:colOff>399415</xdr:colOff>
      <xdr:row>172</xdr:row>
      <xdr:rowOff>699135</xdr:rowOff>
    </xdr:to>
    <xdr:sp>
      <xdr:nvSpPr>
        <xdr:cNvPr id="119" name="Text Box 5"/>
        <xdr:cNvSpPr txBox="1"/>
      </xdr:nvSpPr>
      <xdr:spPr>
        <a:xfrm>
          <a:off x="3480435" y="165574980"/>
          <a:ext cx="68580" cy="699135"/>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20"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21"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22"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23"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24"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25"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26"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1101090</xdr:rowOff>
    </xdr:to>
    <xdr:sp>
      <xdr:nvSpPr>
        <xdr:cNvPr id="127" name="Text Box 5"/>
        <xdr:cNvSpPr txBox="1"/>
      </xdr:nvSpPr>
      <xdr:spPr>
        <a:xfrm>
          <a:off x="12446635" y="165574980"/>
          <a:ext cx="399415" cy="110109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28"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29" name="Text Box 5"/>
        <xdr:cNvSpPr txBox="1"/>
      </xdr:nvSpPr>
      <xdr:spPr>
        <a:xfrm>
          <a:off x="12446635" y="165574980"/>
          <a:ext cx="399415" cy="1089660"/>
        </a:xfrm>
        <a:prstGeom prst="rect">
          <a:avLst/>
        </a:prstGeom>
        <a:noFill/>
        <a:ln w="9525">
          <a:noFill/>
        </a:ln>
      </xdr:spPr>
    </xdr:sp>
    <xdr:clientData/>
  </xdr:twoCellAnchor>
  <xdr:twoCellAnchor editAs="oneCell">
    <xdr:from>
      <xdr:col>8</xdr:col>
      <xdr:colOff>330835</xdr:colOff>
      <xdr:row>172</xdr:row>
      <xdr:rowOff>0</xdr:rowOff>
    </xdr:from>
    <xdr:to>
      <xdr:col>9</xdr:col>
      <xdr:colOff>114300</xdr:colOff>
      <xdr:row>172</xdr:row>
      <xdr:rowOff>1089660</xdr:rowOff>
    </xdr:to>
    <xdr:sp>
      <xdr:nvSpPr>
        <xdr:cNvPr id="130" name="Text Box 5"/>
        <xdr:cNvSpPr txBox="1"/>
      </xdr:nvSpPr>
      <xdr:spPr>
        <a:xfrm>
          <a:off x="12446635" y="165574980"/>
          <a:ext cx="399415" cy="1089660"/>
        </a:xfrm>
        <a:prstGeom prst="rect">
          <a:avLst/>
        </a:prstGeom>
        <a:noFill/>
        <a:ln w="9525">
          <a:noFill/>
        </a:ln>
      </xdr:spPr>
    </xdr:sp>
    <xdr:clientData/>
  </xdr:twoCellAnchor>
  <xdr:twoCellAnchor editAs="oneCell">
    <xdr:from>
      <xdr:col>22</xdr:col>
      <xdr:colOff>187325</xdr:colOff>
      <xdr:row>244</xdr:row>
      <xdr:rowOff>609600</xdr:rowOff>
    </xdr:from>
    <xdr:to>
      <xdr:col>22</xdr:col>
      <xdr:colOff>586740</xdr:colOff>
      <xdr:row>246</xdr:row>
      <xdr:rowOff>378460</xdr:rowOff>
    </xdr:to>
    <xdr:sp>
      <xdr:nvSpPr>
        <xdr:cNvPr id="131" name="Text Box 5"/>
        <xdr:cNvSpPr txBox="1"/>
      </xdr:nvSpPr>
      <xdr:spPr>
        <a:xfrm>
          <a:off x="18322925" y="211742655"/>
          <a:ext cx="399415" cy="1089660"/>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286385</xdr:rowOff>
    </xdr:to>
    <xdr:sp>
      <xdr:nvSpPr>
        <xdr:cNvPr id="210" name="Text Box 5"/>
        <xdr:cNvSpPr txBox="1"/>
      </xdr:nvSpPr>
      <xdr:spPr>
        <a:xfrm>
          <a:off x="1877695" y="437926480"/>
          <a:ext cx="67310" cy="946785"/>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286385</xdr:rowOff>
    </xdr:to>
    <xdr:sp>
      <xdr:nvSpPr>
        <xdr:cNvPr id="211" name="Text Box 5"/>
        <xdr:cNvSpPr txBox="1"/>
      </xdr:nvSpPr>
      <xdr:spPr>
        <a:xfrm>
          <a:off x="1877695" y="437926480"/>
          <a:ext cx="67310" cy="946785"/>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286385</xdr:rowOff>
    </xdr:to>
    <xdr:sp>
      <xdr:nvSpPr>
        <xdr:cNvPr id="212" name="Text Box 5"/>
        <xdr:cNvSpPr txBox="1"/>
      </xdr:nvSpPr>
      <xdr:spPr>
        <a:xfrm>
          <a:off x="1877695" y="437926480"/>
          <a:ext cx="67310" cy="946785"/>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286385</xdr:rowOff>
    </xdr:to>
    <xdr:sp>
      <xdr:nvSpPr>
        <xdr:cNvPr id="213" name="Text Box 5"/>
        <xdr:cNvSpPr txBox="1"/>
      </xdr:nvSpPr>
      <xdr:spPr>
        <a:xfrm>
          <a:off x="1877695" y="437926480"/>
          <a:ext cx="67310" cy="946785"/>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286385</xdr:rowOff>
    </xdr:to>
    <xdr:sp>
      <xdr:nvSpPr>
        <xdr:cNvPr id="214" name="Text Box 5"/>
        <xdr:cNvSpPr txBox="1"/>
      </xdr:nvSpPr>
      <xdr:spPr>
        <a:xfrm>
          <a:off x="1877695" y="437926480"/>
          <a:ext cx="67310" cy="946785"/>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286385</xdr:rowOff>
    </xdr:to>
    <xdr:sp>
      <xdr:nvSpPr>
        <xdr:cNvPr id="215" name="Text Box 5"/>
        <xdr:cNvSpPr txBox="1"/>
      </xdr:nvSpPr>
      <xdr:spPr>
        <a:xfrm>
          <a:off x="1877695" y="437926480"/>
          <a:ext cx="67310" cy="946785"/>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280670</xdr:rowOff>
    </xdr:to>
    <xdr:sp>
      <xdr:nvSpPr>
        <xdr:cNvPr id="216" name="Text Box 5"/>
        <xdr:cNvSpPr txBox="1"/>
      </xdr:nvSpPr>
      <xdr:spPr>
        <a:xfrm>
          <a:off x="1877695" y="437926480"/>
          <a:ext cx="67310" cy="941070"/>
        </a:xfrm>
        <a:prstGeom prst="rect">
          <a:avLst/>
        </a:prstGeom>
        <a:noFill/>
        <a:ln w="9525">
          <a:noFill/>
        </a:ln>
      </xdr:spPr>
    </xdr:sp>
    <xdr:clientData/>
  </xdr:twoCellAnchor>
  <xdr:twoCellAnchor editAs="oneCell">
    <xdr:from>
      <xdr:col>2</xdr:col>
      <xdr:colOff>334645</xdr:colOff>
      <xdr:row>502</xdr:row>
      <xdr:rowOff>0</xdr:rowOff>
    </xdr:from>
    <xdr:to>
      <xdr:col>2</xdr:col>
      <xdr:colOff>401955</xdr:colOff>
      <xdr:row>503</xdr:row>
      <xdr:rowOff>280670</xdr:rowOff>
    </xdr:to>
    <xdr:sp>
      <xdr:nvSpPr>
        <xdr:cNvPr id="217" name="Text Box 5"/>
        <xdr:cNvSpPr txBox="1"/>
      </xdr:nvSpPr>
      <xdr:spPr>
        <a:xfrm>
          <a:off x="1877695" y="437926480"/>
          <a:ext cx="67310" cy="94107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18"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19"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20"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21"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48260</xdr:rowOff>
    </xdr:to>
    <xdr:sp>
      <xdr:nvSpPr>
        <xdr:cNvPr id="222" name="Text Box 13"/>
        <xdr:cNvSpPr txBox="1"/>
      </xdr:nvSpPr>
      <xdr:spPr>
        <a:xfrm>
          <a:off x="6957060" y="437926480"/>
          <a:ext cx="85090" cy="70866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23"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24"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25"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26"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48260</xdr:rowOff>
    </xdr:to>
    <xdr:sp>
      <xdr:nvSpPr>
        <xdr:cNvPr id="227" name="Text Box 13"/>
        <xdr:cNvSpPr txBox="1"/>
      </xdr:nvSpPr>
      <xdr:spPr>
        <a:xfrm>
          <a:off x="6957060" y="437926480"/>
          <a:ext cx="85090" cy="70866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28"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29"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30"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31"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48260</xdr:rowOff>
    </xdr:to>
    <xdr:sp>
      <xdr:nvSpPr>
        <xdr:cNvPr id="232" name="Text Box 13"/>
        <xdr:cNvSpPr txBox="1"/>
      </xdr:nvSpPr>
      <xdr:spPr>
        <a:xfrm>
          <a:off x="6957060" y="437926480"/>
          <a:ext cx="85090" cy="70866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33"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34"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35"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36"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48260</xdr:rowOff>
    </xdr:to>
    <xdr:sp>
      <xdr:nvSpPr>
        <xdr:cNvPr id="237" name="Text Box 13"/>
        <xdr:cNvSpPr txBox="1"/>
      </xdr:nvSpPr>
      <xdr:spPr>
        <a:xfrm>
          <a:off x="6957060" y="437926480"/>
          <a:ext cx="85090" cy="70866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38"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39"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40"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41"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48260</xdr:rowOff>
    </xdr:to>
    <xdr:sp>
      <xdr:nvSpPr>
        <xdr:cNvPr id="242" name="Text Box 13"/>
        <xdr:cNvSpPr txBox="1"/>
      </xdr:nvSpPr>
      <xdr:spPr>
        <a:xfrm>
          <a:off x="6957060" y="437926480"/>
          <a:ext cx="85090" cy="70866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43"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44"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45"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46"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48260</xdr:rowOff>
    </xdr:to>
    <xdr:sp>
      <xdr:nvSpPr>
        <xdr:cNvPr id="247" name="Text Box 13"/>
        <xdr:cNvSpPr txBox="1"/>
      </xdr:nvSpPr>
      <xdr:spPr>
        <a:xfrm>
          <a:off x="6957060" y="437926480"/>
          <a:ext cx="85090" cy="70866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48"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49"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50"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51"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42545</xdr:rowOff>
    </xdr:to>
    <xdr:sp>
      <xdr:nvSpPr>
        <xdr:cNvPr id="252" name="Text Box 13"/>
        <xdr:cNvSpPr txBox="1"/>
      </xdr:nvSpPr>
      <xdr:spPr>
        <a:xfrm>
          <a:off x="6957060" y="437926480"/>
          <a:ext cx="85090" cy="702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53"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199390</xdr:rowOff>
    </xdr:to>
    <xdr:sp>
      <xdr:nvSpPr>
        <xdr:cNvPr id="254" name="Text Box 13"/>
        <xdr:cNvSpPr txBox="1"/>
      </xdr:nvSpPr>
      <xdr:spPr>
        <a:xfrm>
          <a:off x="6957060" y="437926480"/>
          <a:ext cx="85090" cy="85979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169545</xdr:rowOff>
    </xdr:to>
    <xdr:sp>
      <xdr:nvSpPr>
        <xdr:cNvPr id="255" name="Text Box 13"/>
        <xdr:cNvSpPr txBox="1"/>
      </xdr:nvSpPr>
      <xdr:spPr>
        <a:xfrm>
          <a:off x="6957060" y="437926480"/>
          <a:ext cx="85090" cy="829945"/>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63500</xdr:rowOff>
    </xdr:to>
    <xdr:sp>
      <xdr:nvSpPr>
        <xdr:cNvPr id="256" name="Text Box 13"/>
        <xdr:cNvSpPr txBox="1"/>
      </xdr:nvSpPr>
      <xdr:spPr>
        <a:xfrm>
          <a:off x="6957060" y="437926480"/>
          <a:ext cx="85090" cy="723900"/>
        </a:xfrm>
        <a:prstGeom prst="rect">
          <a:avLst/>
        </a:prstGeom>
        <a:noFill/>
        <a:ln w="9525">
          <a:noFill/>
        </a:ln>
      </xdr:spPr>
    </xdr:sp>
    <xdr:clientData/>
  </xdr:twoCellAnchor>
  <xdr:twoCellAnchor editAs="oneCell">
    <xdr:from>
      <xdr:col>5</xdr:col>
      <xdr:colOff>295910</xdr:colOff>
      <xdr:row>502</xdr:row>
      <xdr:rowOff>0</xdr:rowOff>
    </xdr:from>
    <xdr:to>
      <xdr:col>5</xdr:col>
      <xdr:colOff>381000</xdr:colOff>
      <xdr:row>503</xdr:row>
      <xdr:rowOff>42545</xdr:rowOff>
    </xdr:to>
    <xdr:sp>
      <xdr:nvSpPr>
        <xdr:cNvPr id="257" name="Text Box 13"/>
        <xdr:cNvSpPr txBox="1"/>
      </xdr:nvSpPr>
      <xdr:spPr>
        <a:xfrm>
          <a:off x="6957060" y="437926480"/>
          <a:ext cx="85090" cy="702945"/>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199390</xdr:rowOff>
    </xdr:to>
    <xdr:sp>
      <xdr:nvSpPr>
        <xdr:cNvPr id="258" name="Text Box 13"/>
        <xdr:cNvSpPr txBox="1"/>
      </xdr:nvSpPr>
      <xdr:spPr>
        <a:xfrm>
          <a:off x="11744325" y="437926480"/>
          <a:ext cx="85725" cy="859790"/>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199390</xdr:rowOff>
    </xdr:to>
    <xdr:sp>
      <xdr:nvSpPr>
        <xdr:cNvPr id="259" name="Text Box 13"/>
        <xdr:cNvSpPr txBox="1"/>
      </xdr:nvSpPr>
      <xdr:spPr>
        <a:xfrm>
          <a:off x="11744325" y="437926480"/>
          <a:ext cx="85725" cy="859790"/>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169545</xdr:rowOff>
    </xdr:to>
    <xdr:sp>
      <xdr:nvSpPr>
        <xdr:cNvPr id="260" name="Text Box 13"/>
        <xdr:cNvSpPr txBox="1"/>
      </xdr:nvSpPr>
      <xdr:spPr>
        <a:xfrm>
          <a:off x="11744325" y="437926480"/>
          <a:ext cx="85725" cy="829945"/>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63500</xdr:rowOff>
    </xdr:to>
    <xdr:sp>
      <xdr:nvSpPr>
        <xdr:cNvPr id="261" name="Text Box 13"/>
        <xdr:cNvSpPr txBox="1"/>
      </xdr:nvSpPr>
      <xdr:spPr>
        <a:xfrm>
          <a:off x="11744325" y="437926480"/>
          <a:ext cx="85725" cy="723900"/>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42545</xdr:rowOff>
    </xdr:to>
    <xdr:sp>
      <xdr:nvSpPr>
        <xdr:cNvPr id="262" name="Text Box 13"/>
        <xdr:cNvSpPr txBox="1"/>
      </xdr:nvSpPr>
      <xdr:spPr>
        <a:xfrm>
          <a:off x="11744325" y="437926480"/>
          <a:ext cx="85725" cy="702945"/>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199390</xdr:rowOff>
    </xdr:to>
    <xdr:sp>
      <xdr:nvSpPr>
        <xdr:cNvPr id="263" name="Text Box 13"/>
        <xdr:cNvSpPr txBox="1"/>
      </xdr:nvSpPr>
      <xdr:spPr>
        <a:xfrm>
          <a:off x="11744325" y="437926480"/>
          <a:ext cx="85725" cy="859790"/>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199390</xdr:rowOff>
    </xdr:to>
    <xdr:sp>
      <xdr:nvSpPr>
        <xdr:cNvPr id="264" name="Text Box 13"/>
        <xdr:cNvSpPr txBox="1"/>
      </xdr:nvSpPr>
      <xdr:spPr>
        <a:xfrm>
          <a:off x="11744325" y="437926480"/>
          <a:ext cx="85725" cy="859790"/>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169545</xdr:rowOff>
    </xdr:to>
    <xdr:sp>
      <xdr:nvSpPr>
        <xdr:cNvPr id="265" name="Text Box 13"/>
        <xdr:cNvSpPr txBox="1"/>
      </xdr:nvSpPr>
      <xdr:spPr>
        <a:xfrm>
          <a:off x="11744325" y="437926480"/>
          <a:ext cx="85725" cy="829945"/>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63500</xdr:rowOff>
    </xdr:to>
    <xdr:sp>
      <xdr:nvSpPr>
        <xdr:cNvPr id="266" name="Text Box 13"/>
        <xdr:cNvSpPr txBox="1"/>
      </xdr:nvSpPr>
      <xdr:spPr>
        <a:xfrm>
          <a:off x="11744325" y="437926480"/>
          <a:ext cx="85725" cy="723900"/>
        </a:xfrm>
        <a:prstGeom prst="rect">
          <a:avLst/>
        </a:prstGeom>
        <a:noFill/>
        <a:ln w="9525">
          <a:noFill/>
        </a:ln>
      </xdr:spPr>
    </xdr:sp>
    <xdr:clientData/>
  </xdr:twoCellAnchor>
  <xdr:twoCellAnchor editAs="oneCell">
    <xdr:from>
      <xdr:col>7</xdr:col>
      <xdr:colOff>295275</xdr:colOff>
      <xdr:row>502</xdr:row>
      <xdr:rowOff>0</xdr:rowOff>
    </xdr:from>
    <xdr:to>
      <xdr:col>7</xdr:col>
      <xdr:colOff>381000</xdr:colOff>
      <xdr:row>503</xdr:row>
      <xdr:rowOff>42545</xdr:rowOff>
    </xdr:to>
    <xdr:sp>
      <xdr:nvSpPr>
        <xdr:cNvPr id="267" name="Text Box 13"/>
        <xdr:cNvSpPr txBox="1"/>
      </xdr:nvSpPr>
      <xdr:spPr>
        <a:xfrm>
          <a:off x="11744325" y="437926480"/>
          <a:ext cx="85725" cy="702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68"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69"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169545</xdr:rowOff>
    </xdr:to>
    <xdr:sp>
      <xdr:nvSpPr>
        <xdr:cNvPr id="270" name="Text Box 13"/>
        <xdr:cNvSpPr txBox="1"/>
      </xdr:nvSpPr>
      <xdr:spPr>
        <a:xfrm>
          <a:off x="17402175" y="437926480"/>
          <a:ext cx="85725" cy="829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63500</xdr:rowOff>
    </xdr:to>
    <xdr:sp>
      <xdr:nvSpPr>
        <xdr:cNvPr id="271" name="Text Box 13"/>
        <xdr:cNvSpPr txBox="1"/>
      </xdr:nvSpPr>
      <xdr:spPr>
        <a:xfrm>
          <a:off x="17402175" y="437926480"/>
          <a:ext cx="85725" cy="72390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42545</xdr:rowOff>
    </xdr:to>
    <xdr:sp>
      <xdr:nvSpPr>
        <xdr:cNvPr id="272" name="Text Box 13"/>
        <xdr:cNvSpPr txBox="1"/>
      </xdr:nvSpPr>
      <xdr:spPr>
        <a:xfrm>
          <a:off x="17402175" y="437926480"/>
          <a:ext cx="85725" cy="702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73"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74"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169545</xdr:rowOff>
    </xdr:to>
    <xdr:sp>
      <xdr:nvSpPr>
        <xdr:cNvPr id="275" name="Text Box 13"/>
        <xdr:cNvSpPr txBox="1"/>
      </xdr:nvSpPr>
      <xdr:spPr>
        <a:xfrm>
          <a:off x="17402175" y="437926480"/>
          <a:ext cx="85725" cy="829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63500</xdr:rowOff>
    </xdr:to>
    <xdr:sp>
      <xdr:nvSpPr>
        <xdr:cNvPr id="276" name="Text Box 13"/>
        <xdr:cNvSpPr txBox="1"/>
      </xdr:nvSpPr>
      <xdr:spPr>
        <a:xfrm>
          <a:off x="17402175" y="437926480"/>
          <a:ext cx="85725" cy="72390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42545</xdr:rowOff>
    </xdr:to>
    <xdr:sp>
      <xdr:nvSpPr>
        <xdr:cNvPr id="277" name="Text Box 13"/>
        <xdr:cNvSpPr txBox="1"/>
      </xdr:nvSpPr>
      <xdr:spPr>
        <a:xfrm>
          <a:off x="17402175" y="437926480"/>
          <a:ext cx="85725" cy="702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78"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79"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169545</xdr:rowOff>
    </xdr:to>
    <xdr:sp>
      <xdr:nvSpPr>
        <xdr:cNvPr id="280" name="Text Box 13"/>
        <xdr:cNvSpPr txBox="1"/>
      </xdr:nvSpPr>
      <xdr:spPr>
        <a:xfrm>
          <a:off x="17402175" y="437926480"/>
          <a:ext cx="85725" cy="829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63500</xdr:rowOff>
    </xdr:to>
    <xdr:sp>
      <xdr:nvSpPr>
        <xdr:cNvPr id="281" name="Text Box 13"/>
        <xdr:cNvSpPr txBox="1"/>
      </xdr:nvSpPr>
      <xdr:spPr>
        <a:xfrm>
          <a:off x="17402175" y="437926480"/>
          <a:ext cx="85725" cy="72390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42545</xdr:rowOff>
    </xdr:to>
    <xdr:sp>
      <xdr:nvSpPr>
        <xdr:cNvPr id="282" name="Text Box 13"/>
        <xdr:cNvSpPr txBox="1"/>
      </xdr:nvSpPr>
      <xdr:spPr>
        <a:xfrm>
          <a:off x="17402175" y="437926480"/>
          <a:ext cx="85725" cy="702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83"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199390</xdr:rowOff>
    </xdr:to>
    <xdr:sp>
      <xdr:nvSpPr>
        <xdr:cNvPr id="284" name="Text Box 13"/>
        <xdr:cNvSpPr txBox="1"/>
      </xdr:nvSpPr>
      <xdr:spPr>
        <a:xfrm>
          <a:off x="17402175" y="437926480"/>
          <a:ext cx="85725" cy="85979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169545</xdr:rowOff>
    </xdr:to>
    <xdr:sp>
      <xdr:nvSpPr>
        <xdr:cNvPr id="285" name="Text Box 13"/>
        <xdr:cNvSpPr txBox="1"/>
      </xdr:nvSpPr>
      <xdr:spPr>
        <a:xfrm>
          <a:off x="17402175" y="437926480"/>
          <a:ext cx="85725" cy="829945"/>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63500</xdr:rowOff>
    </xdr:to>
    <xdr:sp>
      <xdr:nvSpPr>
        <xdr:cNvPr id="286" name="Text Box 13"/>
        <xdr:cNvSpPr txBox="1"/>
      </xdr:nvSpPr>
      <xdr:spPr>
        <a:xfrm>
          <a:off x="17402175" y="437926480"/>
          <a:ext cx="85725" cy="723900"/>
        </a:xfrm>
        <a:prstGeom prst="rect">
          <a:avLst/>
        </a:prstGeom>
        <a:noFill/>
        <a:ln w="9525">
          <a:noFill/>
        </a:ln>
      </xdr:spPr>
    </xdr:sp>
    <xdr:clientData/>
  </xdr:twoCellAnchor>
  <xdr:twoCellAnchor editAs="oneCell">
    <xdr:from>
      <xdr:col>20</xdr:col>
      <xdr:colOff>295275</xdr:colOff>
      <xdr:row>502</xdr:row>
      <xdr:rowOff>0</xdr:rowOff>
    </xdr:from>
    <xdr:to>
      <xdr:col>20</xdr:col>
      <xdr:colOff>381000</xdr:colOff>
      <xdr:row>503</xdr:row>
      <xdr:rowOff>42545</xdr:rowOff>
    </xdr:to>
    <xdr:sp>
      <xdr:nvSpPr>
        <xdr:cNvPr id="287" name="Text Box 13"/>
        <xdr:cNvSpPr txBox="1"/>
      </xdr:nvSpPr>
      <xdr:spPr>
        <a:xfrm>
          <a:off x="17402175" y="437926480"/>
          <a:ext cx="85725" cy="702945"/>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8"/>
  <sheetViews>
    <sheetView showZeros="0" workbookViewId="0">
      <selection activeCell="N7" sqref="N7"/>
    </sheetView>
  </sheetViews>
  <sheetFormatPr defaultColWidth="9" defaultRowHeight="12" outlineLevelCol="7"/>
  <cols>
    <col min="1" max="1" width="5.75" style="160" customWidth="1"/>
    <col min="2" max="2" width="20.25" style="161" customWidth="1"/>
    <col min="3" max="3" width="9.83333333333333" style="160" customWidth="1"/>
    <col min="4" max="4" width="13.3333333333333" style="160" customWidth="1"/>
    <col min="5" max="5" width="10.3333333333333" style="160" customWidth="1"/>
    <col min="6" max="6" width="11.3333333333333" style="160" customWidth="1"/>
    <col min="7" max="7" width="10.3333333333333" style="160" customWidth="1"/>
    <col min="8" max="8" width="10.0833333333333" style="160" customWidth="1"/>
    <col min="9" max="16384" width="9" style="160"/>
  </cols>
  <sheetData>
    <row r="1" ht="32.15" customHeight="1" spans="1:7">
      <c r="A1" s="162" t="s">
        <v>0</v>
      </c>
      <c r="B1" s="162"/>
      <c r="C1" s="163"/>
      <c r="D1" s="163"/>
      <c r="E1" s="163"/>
      <c r="F1" s="163"/>
      <c r="G1" s="163"/>
    </row>
    <row r="2" ht="78" customHeight="1" spans="1:8">
      <c r="A2" s="164" t="s">
        <v>1</v>
      </c>
      <c r="B2" s="165"/>
      <c r="C2" s="164"/>
      <c r="D2" s="164"/>
      <c r="E2" s="164"/>
      <c r="F2" s="164"/>
      <c r="G2" s="164"/>
      <c r="H2" s="164"/>
    </row>
    <row r="3" customFormat="1" ht="24" customHeight="1" spans="1:8">
      <c r="A3" s="166" t="s">
        <v>2</v>
      </c>
      <c r="B3" s="166" t="s">
        <v>3</v>
      </c>
      <c r="C3" s="167" t="s">
        <v>4</v>
      </c>
      <c r="D3" s="168" t="s">
        <v>5</v>
      </c>
      <c r="E3" s="169"/>
      <c r="F3" s="169"/>
      <c r="G3" s="169"/>
      <c r="H3" s="170"/>
    </row>
    <row r="4" customFormat="1" ht="48" customHeight="1" spans="1:8">
      <c r="A4" s="171"/>
      <c r="B4" s="171"/>
      <c r="C4" s="167"/>
      <c r="D4" s="167" t="s">
        <v>6</v>
      </c>
      <c r="E4" s="167" t="s">
        <v>7</v>
      </c>
      <c r="F4" s="167" t="s">
        <v>8</v>
      </c>
      <c r="G4" s="167" t="s">
        <v>9</v>
      </c>
      <c r="H4" s="167" t="s">
        <v>10</v>
      </c>
    </row>
    <row r="5" customFormat="1" ht="30" customHeight="1" spans="1:8">
      <c r="A5" s="172"/>
      <c r="B5" s="173" t="s">
        <v>11</v>
      </c>
      <c r="C5" s="174">
        <f t="shared" ref="C5:H5" si="0">C6+C13+C19+C24+C26+C31+C34+C36</f>
        <v>446</v>
      </c>
      <c r="D5" s="174">
        <f t="shared" si="0"/>
        <v>86152.4655</v>
      </c>
      <c r="E5" s="174">
        <f t="shared" si="0"/>
        <v>52564.5855</v>
      </c>
      <c r="F5" s="174">
        <f t="shared" si="0"/>
        <v>18500</v>
      </c>
      <c r="G5" s="174">
        <f t="shared" si="0"/>
        <v>14899.88</v>
      </c>
      <c r="H5" s="174">
        <f t="shared" si="0"/>
        <v>188</v>
      </c>
    </row>
    <row r="6" customFormat="1" ht="30" customHeight="1" spans="1:8">
      <c r="A6" s="172">
        <v>1</v>
      </c>
      <c r="B6" s="175" t="s">
        <v>12</v>
      </c>
      <c r="C6" s="174">
        <f>C7+C8+C9+C10+C11+C12</f>
        <v>171</v>
      </c>
      <c r="D6" s="174">
        <f>E6+F6+G6+H6</f>
        <v>26932.199</v>
      </c>
      <c r="E6" s="174">
        <f>E7+E8+E9+E10+E11+E12</f>
        <v>26414.199</v>
      </c>
      <c r="F6" s="174">
        <f>F7+F8+F9+F10+F11+F12</f>
        <v>330</v>
      </c>
      <c r="G6" s="174">
        <f>G7+G8+G9+G10+G11+G12</f>
        <v>0</v>
      </c>
      <c r="H6" s="174">
        <f>H7+H8+H9+H10+H11+H12</f>
        <v>188</v>
      </c>
    </row>
    <row r="7" customFormat="1" ht="30" customHeight="1" spans="1:8">
      <c r="A7" s="172">
        <v>2</v>
      </c>
      <c r="B7" s="176" t="s">
        <v>13</v>
      </c>
      <c r="C7" s="172">
        <v>12</v>
      </c>
      <c r="D7" s="174">
        <f>E7+F7+G7+H7</f>
        <v>2451.199</v>
      </c>
      <c r="E7" s="172">
        <v>2451.199</v>
      </c>
      <c r="F7" s="172"/>
      <c r="G7" s="172"/>
      <c r="H7" s="172"/>
    </row>
    <row r="8" customFormat="1" ht="30" customHeight="1" spans="1:8">
      <c r="A8" s="172">
        <v>3</v>
      </c>
      <c r="B8" s="176" t="s">
        <v>14</v>
      </c>
      <c r="C8" s="172">
        <v>13</v>
      </c>
      <c r="D8" s="174">
        <f t="shared" ref="D7:D37" si="1">E8+F8+G8+H8</f>
        <v>1288</v>
      </c>
      <c r="E8" s="172">
        <v>1288</v>
      </c>
      <c r="F8" s="172"/>
      <c r="G8" s="172"/>
      <c r="H8" s="172"/>
    </row>
    <row r="9" customFormat="1" ht="30" customHeight="1" spans="1:8">
      <c r="A9" s="172">
        <v>4</v>
      </c>
      <c r="B9" s="176" t="s">
        <v>15</v>
      </c>
      <c r="C9" s="172">
        <v>135</v>
      </c>
      <c r="D9" s="174">
        <f t="shared" si="1"/>
        <v>20117</v>
      </c>
      <c r="E9" s="172">
        <v>19949</v>
      </c>
      <c r="F9" s="172"/>
      <c r="G9" s="172"/>
      <c r="H9" s="172">
        <v>168</v>
      </c>
    </row>
    <row r="10" customFormat="1" ht="30" customHeight="1" spans="1:8">
      <c r="A10" s="172">
        <v>5</v>
      </c>
      <c r="B10" s="176" t="s">
        <v>16</v>
      </c>
      <c r="C10" s="172">
        <v>5</v>
      </c>
      <c r="D10" s="174">
        <f t="shared" si="1"/>
        <v>476</v>
      </c>
      <c r="E10" s="172">
        <v>476</v>
      </c>
      <c r="F10" s="172"/>
      <c r="G10" s="172"/>
      <c r="H10" s="172"/>
    </row>
    <row r="11" customFormat="1" ht="30" customHeight="1" spans="1:8">
      <c r="A11" s="172">
        <v>6</v>
      </c>
      <c r="B11" s="176" t="s">
        <v>17</v>
      </c>
      <c r="C11" s="172">
        <v>3</v>
      </c>
      <c r="D11" s="174">
        <f t="shared" si="1"/>
        <v>2050</v>
      </c>
      <c r="E11" s="172">
        <v>2050</v>
      </c>
      <c r="F11" s="172"/>
      <c r="G11" s="172"/>
      <c r="H11" s="172"/>
    </row>
    <row r="12" customFormat="1" ht="30" customHeight="1" spans="1:8">
      <c r="A12" s="172">
        <v>7</v>
      </c>
      <c r="B12" s="176" t="s">
        <v>18</v>
      </c>
      <c r="C12" s="172">
        <v>3</v>
      </c>
      <c r="D12" s="174">
        <f t="shared" si="1"/>
        <v>550</v>
      </c>
      <c r="E12" s="172">
        <v>200</v>
      </c>
      <c r="F12" s="172">
        <v>330</v>
      </c>
      <c r="G12" s="172"/>
      <c r="H12" s="172">
        <v>20</v>
      </c>
    </row>
    <row r="13" customFormat="1" ht="30" customHeight="1" spans="1:8">
      <c r="A13" s="172">
        <v>8</v>
      </c>
      <c r="B13" s="175" t="s">
        <v>19</v>
      </c>
      <c r="C13" s="174">
        <f>C14+C15+C16+C17+C18</f>
        <v>12</v>
      </c>
      <c r="D13" s="174">
        <f t="shared" si="1"/>
        <v>3133</v>
      </c>
      <c r="E13" s="174">
        <f>E14+E15+E16+E17+E18</f>
        <v>2853</v>
      </c>
      <c r="F13" s="174">
        <f>F14+F15+F16+F17+F18</f>
        <v>280</v>
      </c>
      <c r="G13" s="174">
        <f>G14+G15+G16+G17+G18</f>
        <v>0</v>
      </c>
      <c r="H13" s="174">
        <f>H14+H15+H16+H17+H18</f>
        <v>0</v>
      </c>
    </row>
    <row r="14" customFormat="1" ht="30" customHeight="1" spans="1:8">
      <c r="A14" s="172">
        <v>9</v>
      </c>
      <c r="B14" s="176" t="s">
        <v>20</v>
      </c>
      <c r="C14" s="172">
        <v>1</v>
      </c>
      <c r="D14" s="174">
        <f t="shared" si="1"/>
        <v>1700</v>
      </c>
      <c r="E14" s="172">
        <v>1700</v>
      </c>
      <c r="F14" s="172"/>
      <c r="G14" s="172"/>
      <c r="H14" s="172"/>
    </row>
    <row r="15" customFormat="1" ht="30" customHeight="1" spans="1:8">
      <c r="A15" s="172">
        <v>10</v>
      </c>
      <c r="B15" s="176" t="s">
        <v>21</v>
      </c>
      <c r="C15" s="172">
        <v>1</v>
      </c>
      <c r="D15" s="174">
        <f t="shared" si="1"/>
        <v>37</v>
      </c>
      <c r="E15" s="172">
        <v>37</v>
      </c>
      <c r="F15" s="172"/>
      <c r="G15" s="172"/>
      <c r="H15" s="172"/>
    </row>
    <row r="16" customFormat="1" ht="30" customHeight="1" spans="1:8">
      <c r="A16" s="172">
        <v>11</v>
      </c>
      <c r="B16" s="176" t="s">
        <v>22</v>
      </c>
      <c r="C16" s="172"/>
      <c r="D16" s="174">
        <f t="shared" si="1"/>
        <v>0</v>
      </c>
      <c r="E16" s="172"/>
      <c r="F16" s="172"/>
      <c r="G16" s="172"/>
      <c r="H16" s="172"/>
    </row>
    <row r="17" customFormat="1" ht="30" customHeight="1" spans="1:8">
      <c r="A17" s="172">
        <v>12</v>
      </c>
      <c r="B17" s="176" t="s">
        <v>23</v>
      </c>
      <c r="C17" s="172">
        <v>9</v>
      </c>
      <c r="D17" s="174">
        <f t="shared" si="1"/>
        <v>280</v>
      </c>
      <c r="E17" s="172"/>
      <c r="F17" s="172">
        <v>280</v>
      </c>
      <c r="G17" s="172"/>
      <c r="H17" s="172"/>
    </row>
    <row r="18" customFormat="1" ht="30" customHeight="1" spans="1:8">
      <c r="A18" s="172">
        <v>13</v>
      </c>
      <c r="B18" s="176" t="s">
        <v>24</v>
      </c>
      <c r="C18" s="172">
        <v>1</v>
      </c>
      <c r="D18" s="174">
        <f t="shared" si="1"/>
        <v>1116</v>
      </c>
      <c r="E18" s="172">
        <v>1116</v>
      </c>
      <c r="F18" s="172"/>
      <c r="G18" s="172"/>
      <c r="H18" s="172"/>
    </row>
    <row r="19" customFormat="1" ht="30" customHeight="1" spans="1:8">
      <c r="A19" s="172">
        <v>14</v>
      </c>
      <c r="B19" s="175" t="s">
        <v>25</v>
      </c>
      <c r="C19" s="172">
        <f>C20+C21+C22+C23</f>
        <v>220</v>
      </c>
      <c r="D19" s="174">
        <f t="shared" si="1"/>
        <v>39763.3865</v>
      </c>
      <c r="E19" s="172">
        <f>E20+E21+E22+E23</f>
        <v>22178.3865</v>
      </c>
      <c r="F19" s="172">
        <f>F20+F21+F22+F23</f>
        <v>17440</v>
      </c>
      <c r="G19" s="172">
        <f>G20+G21+G22+G23</f>
        <v>145</v>
      </c>
      <c r="H19" s="172">
        <f>H20+H21+H22+H23</f>
        <v>0</v>
      </c>
    </row>
    <row r="20" customFormat="1" ht="53.15" customHeight="1" spans="1:8">
      <c r="A20" s="172">
        <v>15</v>
      </c>
      <c r="B20" s="176" t="s">
        <v>26</v>
      </c>
      <c r="C20" s="172">
        <v>194</v>
      </c>
      <c r="D20" s="174">
        <f t="shared" si="1"/>
        <v>36501.27</v>
      </c>
      <c r="E20" s="172">
        <v>19016.27</v>
      </c>
      <c r="F20" s="172">
        <v>17340</v>
      </c>
      <c r="G20" s="172">
        <v>145</v>
      </c>
      <c r="H20" s="172"/>
    </row>
    <row r="21" customFormat="1" ht="30" customHeight="1" spans="1:8">
      <c r="A21" s="172">
        <v>16</v>
      </c>
      <c r="B21" s="176" t="s">
        <v>27</v>
      </c>
      <c r="C21" s="172">
        <v>24</v>
      </c>
      <c r="D21" s="174">
        <f t="shared" si="1"/>
        <v>3162.1165</v>
      </c>
      <c r="E21" s="172">
        <v>3162.1165</v>
      </c>
      <c r="F21" s="172"/>
      <c r="G21" s="172"/>
      <c r="H21" s="172"/>
    </row>
    <row r="22" customFormat="1" ht="30" customHeight="1" spans="1:8">
      <c r="A22" s="172">
        <v>17</v>
      </c>
      <c r="B22" s="176" t="s">
        <v>28</v>
      </c>
      <c r="C22" s="172">
        <v>2</v>
      </c>
      <c r="D22" s="174">
        <f t="shared" si="1"/>
        <v>100</v>
      </c>
      <c r="E22" s="172"/>
      <c r="F22" s="172">
        <v>100</v>
      </c>
      <c r="G22" s="172"/>
      <c r="H22" s="172"/>
    </row>
    <row r="23" customFormat="1" ht="51" customHeight="1" spans="1:8">
      <c r="A23" s="172">
        <v>18</v>
      </c>
      <c r="B23" s="176" t="s">
        <v>29</v>
      </c>
      <c r="C23" s="172"/>
      <c r="D23" s="174">
        <f t="shared" si="1"/>
        <v>0</v>
      </c>
      <c r="E23" s="172"/>
      <c r="F23" s="172"/>
      <c r="G23" s="172"/>
      <c r="H23" s="172"/>
    </row>
    <row r="24" customFormat="1" ht="30" customHeight="1" spans="1:8">
      <c r="A24" s="172">
        <v>19</v>
      </c>
      <c r="B24" s="175" t="s">
        <v>30</v>
      </c>
      <c r="C24" s="174">
        <f>C25</f>
        <v>5</v>
      </c>
      <c r="D24" s="174">
        <f t="shared" si="1"/>
        <v>516</v>
      </c>
      <c r="E24" s="174">
        <f>E25</f>
        <v>516</v>
      </c>
      <c r="F24" s="174">
        <f>F25</f>
        <v>0</v>
      </c>
      <c r="G24" s="174">
        <f>G25</f>
        <v>0</v>
      </c>
      <c r="H24" s="174">
        <f>H25</f>
        <v>0</v>
      </c>
    </row>
    <row r="25" customFormat="1" ht="30" customHeight="1" spans="1:8">
      <c r="A25" s="172">
        <v>20</v>
      </c>
      <c r="B25" s="176" t="s">
        <v>31</v>
      </c>
      <c r="C25" s="172">
        <v>5</v>
      </c>
      <c r="D25" s="174">
        <f t="shared" si="1"/>
        <v>516</v>
      </c>
      <c r="E25" s="172">
        <v>516</v>
      </c>
      <c r="F25" s="172"/>
      <c r="G25" s="172"/>
      <c r="H25" s="172"/>
    </row>
    <row r="26" customFormat="1" ht="30" customHeight="1" spans="1:8">
      <c r="A26" s="172">
        <v>21</v>
      </c>
      <c r="B26" s="175" t="s">
        <v>32</v>
      </c>
      <c r="C26" s="174">
        <f>C27+C28+C29+C30</f>
        <v>36</v>
      </c>
      <c r="D26" s="174">
        <f t="shared" si="1"/>
        <v>15177.88</v>
      </c>
      <c r="E26" s="174">
        <f>E27+E28+E29+E30</f>
        <v>423</v>
      </c>
      <c r="F26" s="174">
        <f>F27+F28+F29+F30</f>
        <v>0</v>
      </c>
      <c r="G26" s="174">
        <f>G27+G28+G29+G30</f>
        <v>14754.88</v>
      </c>
      <c r="H26" s="174">
        <f>H27+H28+H29+H30</f>
        <v>0</v>
      </c>
    </row>
    <row r="27" customFormat="1" ht="30" customHeight="1" spans="1:8">
      <c r="A27" s="172">
        <v>22</v>
      </c>
      <c r="B27" s="176" t="s">
        <v>33</v>
      </c>
      <c r="C27" s="172">
        <v>17</v>
      </c>
      <c r="D27" s="174">
        <f t="shared" si="1"/>
        <v>306</v>
      </c>
      <c r="E27" s="172">
        <v>123</v>
      </c>
      <c r="F27" s="172"/>
      <c r="G27" s="172">
        <v>183</v>
      </c>
      <c r="H27" s="172"/>
    </row>
    <row r="28" customFormat="1" ht="30" customHeight="1" spans="1:8">
      <c r="A28" s="172">
        <v>23</v>
      </c>
      <c r="B28" s="176" t="s">
        <v>34</v>
      </c>
      <c r="C28" s="172">
        <v>15</v>
      </c>
      <c r="D28" s="174">
        <f t="shared" si="1"/>
        <v>5303.9</v>
      </c>
      <c r="E28" s="172">
        <v>300</v>
      </c>
      <c r="F28" s="172"/>
      <c r="G28" s="172">
        <v>5003.9</v>
      </c>
      <c r="H28" s="172"/>
    </row>
    <row r="29" customFormat="1" ht="30" customHeight="1" spans="1:8">
      <c r="A29" s="172">
        <v>24</v>
      </c>
      <c r="B29" s="176" t="s">
        <v>35</v>
      </c>
      <c r="C29" s="172">
        <v>1</v>
      </c>
      <c r="D29" s="174">
        <f t="shared" si="1"/>
        <v>520.98</v>
      </c>
      <c r="E29" s="172"/>
      <c r="F29" s="172"/>
      <c r="G29" s="172">
        <v>520.98</v>
      </c>
      <c r="H29" s="172"/>
    </row>
    <row r="30" customFormat="1" ht="30" customHeight="1" spans="1:8">
      <c r="A30" s="172">
        <v>25</v>
      </c>
      <c r="B30" s="176" t="s">
        <v>36</v>
      </c>
      <c r="C30" s="172">
        <v>3</v>
      </c>
      <c r="D30" s="174">
        <f t="shared" si="1"/>
        <v>9047</v>
      </c>
      <c r="E30" s="172"/>
      <c r="F30" s="172"/>
      <c r="G30" s="172">
        <v>9047</v>
      </c>
      <c r="H30" s="172"/>
    </row>
    <row r="31" customFormat="1" ht="52" customHeight="1" spans="1:8">
      <c r="A31" s="172">
        <v>26</v>
      </c>
      <c r="B31" s="175" t="s">
        <v>37</v>
      </c>
      <c r="C31" s="174">
        <f>C32+C33</f>
        <v>0</v>
      </c>
      <c r="D31" s="174">
        <f t="shared" si="1"/>
        <v>0</v>
      </c>
      <c r="E31" s="174">
        <f>E32+E33</f>
        <v>0</v>
      </c>
      <c r="F31" s="174">
        <f>F32+F33</f>
        <v>0</v>
      </c>
      <c r="G31" s="174">
        <f>G32+G33</f>
        <v>0</v>
      </c>
      <c r="H31" s="174">
        <f>H32+H33</f>
        <v>0</v>
      </c>
    </row>
    <row r="32" customFormat="1" ht="30" customHeight="1" spans="1:8">
      <c r="A32" s="172">
        <v>27</v>
      </c>
      <c r="B32" s="176" t="s">
        <v>38</v>
      </c>
      <c r="C32" s="172">
        <v>0</v>
      </c>
      <c r="D32" s="174">
        <f t="shared" si="1"/>
        <v>0</v>
      </c>
      <c r="E32" s="172">
        <v>0</v>
      </c>
      <c r="F32" s="172"/>
      <c r="G32" s="172"/>
      <c r="H32" s="172"/>
    </row>
    <row r="33" customFormat="1" ht="30" customHeight="1" spans="1:8">
      <c r="A33" s="172">
        <v>28</v>
      </c>
      <c r="B33" s="176" t="s">
        <v>39</v>
      </c>
      <c r="C33" s="172"/>
      <c r="D33" s="174">
        <f t="shared" si="1"/>
        <v>0</v>
      </c>
      <c r="E33" s="172"/>
      <c r="F33" s="172"/>
      <c r="G33" s="172"/>
      <c r="H33" s="172"/>
    </row>
    <row r="34" customFormat="1" ht="30" customHeight="1" spans="1:8">
      <c r="A34" s="172">
        <v>29</v>
      </c>
      <c r="B34" s="175" t="s">
        <v>40</v>
      </c>
      <c r="C34" s="174">
        <f>C35</f>
        <v>1</v>
      </c>
      <c r="D34" s="174">
        <f t="shared" si="1"/>
        <v>180</v>
      </c>
      <c r="E34" s="174">
        <f>E35</f>
        <v>180</v>
      </c>
      <c r="F34" s="174">
        <f>F35</f>
        <v>0</v>
      </c>
      <c r="G34" s="174">
        <f>G35</f>
        <v>0</v>
      </c>
      <c r="H34" s="174">
        <f>H35</f>
        <v>0</v>
      </c>
    </row>
    <row r="35" customFormat="1" ht="30" customHeight="1" spans="1:8">
      <c r="A35" s="172">
        <v>30</v>
      </c>
      <c r="B35" s="177" t="s">
        <v>41</v>
      </c>
      <c r="C35" s="172">
        <v>1</v>
      </c>
      <c r="D35" s="174">
        <f t="shared" si="1"/>
        <v>180</v>
      </c>
      <c r="E35" s="172">
        <v>180</v>
      </c>
      <c r="F35" s="172"/>
      <c r="G35" s="172"/>
      <c r="H35" s="172"/>
    </row>
    <row r="36" customFormat="1" ht="30" customHeight="1" spans="1:8">
      <c r="A36" s="172">
        <v>31</v>
      </c>
      <c r="B36" s="175" t="s">
        <v>42</v>
      </c>
      <c r="C36" s="174">
        <f>C37</f>
        <v>1</v>
      </c>
      <c r="D36" s="174">
        <f t="shared" si="1"/>
        <v>450</v>
      </c>
      <c r="E36" s="174">
        <f>E37</f>
        <v>0</v>
      </c>
      <c r="F36" s="174">
        <f>F37</f>
        <v>450</v>
      </c>
      <c r="G36" s="174">
        <f>G37</f>
        <v>0</v>
      </c>
      <c r="H36" s="174">
        <f>H37</f>
        <v>0</v>
      </c>
    </row>
    <row r="37" customFormat="1" ht="30" customHeight="1" spans="1:8">
      <c r="A37" s="172">
        <v>32</v>
      </c>
      <c r="B37" s="177" t="s">
        <v>43</v>
      </c>
      <c r="C37" s="172">
        <v>1</v>
      </c>
      <c r="D37" s="174">
        <f t="shared" si="1"/>
        <v>450</v>
      </c>
      <c r="E37" s="172"/>
      <c r="F37" s="172">
        <v>450</v>
      </c>
      <c r="G37" s="172"/>
      <c r="H37" s="172"/>
    </row>
    <row r="38" ht="15" customHeight="1"/>
  </sheetData>
  <mergeCells count="6">
    <mergeCell ref="A1:B1"/>
    <mergeCell ref="A2:H2"/>
    <mergeCell ref="D3:H3"/>
    <mergeCell ref="A3:A4"/>
    <mergeCell ref="B3:B4"/>
    <mergeCell ref="C3:C4"/>
  </mergeCells>
  <pageMargins left="0.748031496062992" right="0.748031496062992" top="1.2992125984252" bottom="1.14173228346457" header="0.511811023622047" footer="0.511811023622047"/>
  <pageSetup paperSize="9" scale="88" firstPageNumber="9" fitToHeight="0" orientation="portrait" useFirstPageNumber="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46"/>
  <sheetViews>
    <sheetView showZeros="0" tabSelected="1" view="pageBreakPreview" zoomScale="60" zoomScaleNormal="80" workbookViewId="0">
      <selection activeCell="G12" sqref="G12"/>
    </sheetView>
  </sheetViews>
  <sheetFormatPr defaultColWidth="8.75" defaultRowHeight="14.25"/>
  <cols>
    <col min="1" max="1" width="5.66666666666667" style="9" customWidth="1"/>
    <col min="2" max="2" width="14.5833333333333" style="7" customWidth="1"/>
    <col min="3" max="3" width="21.0833333333333" style="9" customWidth="1"/>
    <col min="4" max="4" width="37.25" style="9" customWidth="1"/>
    <col min="5" max="5" width="8.83333333333333" style="9" customWidth="1"/>
    <col min="6" max="6" width="11.0833333333333" style="9" customWidth="1"/>
    <col min="7" max="7" width="51.75" style="9" customWidth="1"/>
    <col min="8" max="8" width="8.75" style="9" customWidth="1"/>
    <col min="9" max="9" width="8.08333333333333" style="9" customWidth="1"/>
    <col min="10" max="16" width="4.33333333333333" style="9" customWidth="1"/>
    <col min="17" max="17" width="3.58333333333333" style="9" customWidth="1"/>
    <col min="18" max="18" width="10.5" style="9" customWidth="1"/>
    <col min="19" max="19" width="7.25" style="9" customWidth="1"/>
    <col min="20" max="20" width="5.75" style="9" customWidth="1"/>
    <col min="21" max="21" width="8" style="9" customWidth="1"/>
    <col min="22" max="22" width="5.5" style="9" customWidth="1"/>
    <col min="23" max="23" width="15.6666666666667" style="20" customWidth="1"/>
    <col min="24" max="24" width="15.25" style="20" customWidth="1"/>
    <col min="25" max="25" width="13.75" style="20" customWidth="1"/>
    <col min="26" max="26" width="12.6666666666667" style="20" customWidth="1"/>
    <col min="27" max="27" width="12.3333333333333" style="20" customWidth="1"/>
    <col min="28" max="29" width="6.08333333333333" style="9" customWidth="1"/>
    <col min="30" max="30" width="4.33333333333333" style="9" customWidth="1"/>
    <col min="31" max="31" width="3.83333333333333" style="9" customWidth="1"/>
    <col min="32" max="32" width="3.75" style="9" customWidth="1"/>
    <col min="33" max="35" width="4.25" style="9" customWidth="1"/>
    <col min="36" max="36" width="8.75" style="9" customWidth="1"/>
    <col min="37" max="37" width="14.8333333333333" style="9" customWidth="1"/>
    <col min="38" max="16384" width="8.75" style="9"/>
  </cols>
  <sheetData>
    <row r="1" s="7" customFormat="1" ht="22.5" customHeight="1" spans="1:38">
      <c r="A1" s="21" t="s">
        <v>44</v>
      </c>
      <c r="B1" s="21"/>
      <c r="C1" s="22"/>
      <c r="D1" s="22"/>
      <c r="W1" s="53"/>
      <c r="X1" s="53"/>
      <c r="Y1" s="53"/>
      <c r="Z1" s="53"/>
      <c r="AA1" s="53"/>
      <c r="AK1" s="71"/>
      <c r="AL1" s="12" t="s">
        <v>45</v>
      </c>
    </row>
    <row r="2" s="7" customFormat="1" ht="32" customHeight="1" spans="1:38">
      <c r="A2" s="23" t="s">
        <v>46</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71"/>
      <c r="AL2" s="12"/>
    </row>
    <row r="3" s="8" customFormat="1" ht="28.5" customHeight="1" spans="1:38">
      <c r="A3" s="24" t="s">
        <v>2</v>
      </c>
      <c r="B3" s="24" t="s">
        <v>3</v>
      </c>
      <c r="C3" s="24" t="s">
        <v>47</v>
      </c>
      <c r="D3" s="24" t="s">
        <v>48</v>
      </c>
      <c r="E3" s="24" t="s">
        <v>49</v>
      </c>
      <c r="F3" s="24" t="s">
        <v>50</v>
      </c>
      <c r="G3" s="24" t="s">
        <v>51</v>
      </c>
      <c r="H3" s="24" t="s">
        <v>52</v>
      </c>
      <c r="I3" s="24" t="s">
        <v>53</v>
      </c>
      <c r="J3" s="24"/>
      <c r="K3" s="24"/>
      <c r="L3" s="24"/>
      <c r="M3" s="24"/>
      <c r="N3" s="24"/>
      <c r="O3" s="24"/>
      <c r="P3" s="24"/>
      <c r="Q3" s="24"/>
      <c r="R3" s="24" t="s">
        <v>54</v>
      </c>
      <c r="S3" s="24" t="s">
        <v>55</v>
      </c>
      <c r="T3" s="24" t="s">
        <v>56</v>
      </c>
      <c r="U3" s="24" t="s">
        <v>57</v>
      </c>
      <c r="V3" s="24" t="s">
        <v>58</v>
      </c>
      <c r="W3" s="54" t="s">
        <v>59</v>
      </c>
      <c r="X3" s="54"/>
      <c r="Y3" s="54"/>
      <c r="Z3" s="54"/>
      <c r="AA3" s="54"/>
      <c r="AB3" s="24" t="s">
        <v>60</v>
      </c>
      <c r="AC3" s="24"/>
      <c r="AD3" s="24" t="s">
        <v>61</v>
      </c>
      <c r="AE3" s="24" t="s">
        <v>62</v>
      </c>
      <c r="AF3" s="24" t="s">
        <v>63</v>
      </c>
      <c r="AG3" s="24" t="s">
        <v>64</v>
      </c>
      <c r="AH3" s="24"/>
      <c r="AI3" s="24" t="s">
        <v>65</v>
      </c>
      <c r="AJ3" s="24"/>
      <c r="AK3" s="71"/>
      <c r="AL3" s="12"/>
    </row>
    <row r="4" s="8" customFormat="1" ht="17.25" customHeight="1" spans="1:38">
      <c r="A4" s="24"/>
      <c r="B4" s="24"/>
      <c r="C4" s="24"/>
      <c r="D4" s="24"/>
      <c r="E4" s="24"/>
      <c r="F4" s="24"/>
      <c r="G4" s="24"/>
      <c r="H4" s="24"/>
      <c r="I4" s="24" t="s">
        <v>66</v>
      </c>
      <c r="J4" s="24" t="s">
        <v>67</v>
      </c>
      <c r="K4" s="24"/>
      <c r="L4" s="24"/>
      <c r="M4" s="24"/>
      <c r="N4" s="24" t="s">
        <v>68</v>
      </c>
      <c r="O4" s="24"/>
      <c r="P4" s="24"/>
      <c r="Q4" s="24" t="s">
        <v>69</v>
      </c>
      <c r="R4" s="24"/>
      <c r="S4" s="24"/>
      <c r="T4" s="24"/>
      <c r="U4" s="24"/>
      <c r="V4" s="24"/>
      <c r="W4" s="54" t="s">
        <v>70</v>
      </c>
      <c r="X4" s="54" t="s">
        <v>71</v>
      </c>
      <c r="Y4" s="54"/>
      <c r="Z4" s="54"/>
      <c r="AA4" s="54" t="s">
        <v>72</v>
      </c>
      <c r="AB4" s="24" t="s">
        <v>73</v>
      </c>
      <c r="AC4" s="24" t="s">
        <v>74</v>
      </c>
      <c r="AD4" s="24"/>
      <c r="AE4" s="24"/>
      <c r="AF4" s="24"/>
      <c r="AG4" s="24" t="s">
        <v>75</v>
      </c>
      <c r="AH4" s="24" t="s">
        <v>76</v>
      </c>
      <c r="AI4" s="24" t="s">
        <v>65</v>
      </c>
      <c r="AJ4" s="24" t="s">
        <v>77</v>
      </c>
      <c r="AK4" s="71"/>
      <c r="AL4" s="12"/>
    </row>
    <row r="5" s="8" customFormat="1" ht="48" customHeight="1" spans="1:38">
      <c r="A5" s="24"/>
      <c r="B5" s="24"/>
      <c r="C5" s="24"/>
      <c r="D5" s="24"/>
      <c r="E5" s="24"/>
      <c r="F5" s="24"/>
      <c r="G5" s="24"/>
      <c r="H5" s="24"/>
      <c r="I5" s="24"/>
      <c r="J5" s="24" t="s">
        <v>78</v>
      </c>
      <c r="K5" s="24" t="s">
        <v>79</v>
      </c>
      <c r="L5" s="24" t="s">
        <v>80</v>
      </c>
      <c r="M5" s="24" t="s">
        <v>81</v>
      </c>
      <c r="N5" s="24" t="s">
        <v>82</v>
      </c>
      <c r="O5" s="24" t="s">
        <v>83</v>
      </c>
      <c r="P5" s="24" t="s">
        <v>84</v>
      </c>
      <c r="Q5" s="24"/>
      <c r="R5" s="24"/>
      <c r="S5" s="24"/>
      <c r="T5" s="24"/>
      <c r="U5" s="24"/>
      <c r="V5" s="24"/>
      <c r="W5" s="54"/>
      <c r="X5" s="54" t="s">
        <v>85</v>
      </c>
      <c r="Y5" s="54" t="s">
        <v>86</v>
      </c>
      <c r="Z5" s="54" t="s">
        <v>87</v>
      </c>
      <c r="AA5" s="54"/>
      <c r="AB5" s="24"/>
      <c r="AC5" s="24"/>
      <c r="AD5" s="24"/>
      <c r="AE5" s="24"/>
      <c r="AF5" s="24"/>
      <c r="AG5" s="24"/>
      <c r="AH5" s="24"/>
      <c r="AI5" s="24"/>
      <c r="AJ5" s="24"/>
      <c r="AK5" s="71"/>
      <c r="AL5" s="12"/>
    </row>
    <row r="6" ht="54" customHeight="1" spans="1:36">
      <c r="A6" s="25"/>
      <c r="B6" s="26" t="s">
        <v>88</v>
      </c>
      <c r="C6" s="25"/>
      <c r="D6" s="25"/>
      <c r="E6" s="25"/>
      <c r="F6" s="25"/>
      <c r="G6" s="25"/>
      <c r="H6" s="25"/>
      <c r="I6" s="25"/>
      <c r="J6" s="25"/>
      <c r="K6" s="25"/>
      <c r="L6" s="25"/>
      <c r="M6" s="25"/>
      <c r="N6" s="25"/>
      <c r="O6" s="25"/>
      <c r="P6" s="25"/>
      <c r="Q6" s="25"/>
      <c r="R6" s="25"/>
      <c r="S6" s="25"/>
      <c r="T6" s="25"/>
      <c r="U6" s="25"/>
      <c r="V6" s="25"/>
      <c r="W6" s="55">
        <f>W7+W210+W239+W479+W489+W538+W541+W544</f>
        <v>86152.4655</v>
      </c>
      <c r="X6" s="55">
        <f>X7+X210+X239+X479+X489+X538+X541+X544</f>
        <v>52564.5855</v>
      </c>
      <c r="Y6" s="55">
        <f>Y7+Y210+Y239+Y479+Y489+Y538+Y541+Y544</f>
        <v>18500</v>
      </c>
      <c r="Z6" s="55">
        <f>Z7+Z210+Z239+Z479+Z489+Z538+Z541+Z544</f>
        <v>14899.88</v>
      </c>
      <c r="AA6" s="55">
        <f>AA7+AA210+AA239+AA479+AA489+AA538+AA541+AA544</f>
        <v>188</v>
      </c>
      <c r="AB6" s="25"/>
      <c r="AC6" s="25"/>
      <c r="AD6" s="25"/>
      <c r="AE6" s="25"/>
      <c r="AF6" s="25"/>
      <c r="AG6" s="25"/>
      <c r="AH6" s="25"/>
      <c r="AI6" s="25"/>
      <c r="AJ6" s="25"/>
    </row>
    <row r="7" s="9" customFormat="1" ht="34" customHeight="1" spans="1:36">
      <c r="A7" s="25"/>
      <c r="B7" s="26" t="s">
        <v>12</v>
      </c>
      <c r="C7" s="25"/>
      <c r="D7" s="25"/>
      <c r="E7" s="25"/>
      <c r="F7" s="25"/>
      <c r="G7" s="25"/>
      <c r="H7" s="25"/>
      <c r="I7" s="25"/>
      <c r="J7" s="25"/>
      <c r="K7" s="25"/>
      <c r="L7" s="25"/>
      <c r="M7" s="25"/>
      <c r="N7" s="25"/>
      <c r="O7" s="25"/>
      <c r="P7" s="25"/>
      <c r="Q7" s="25"/>
      <c r="R7" s="25"/>
      <c r="S7" s="25"/>
      <c r="T7" s="25"/>
      <c r="U7" s="25"/>
      <c r="V7" s="25"/>
      <c r="W7" s="55">
        <f>W8+W27+W45+W183+W193+W201</f>
        <v>26932.199</v>
      </c>
      <c r="X7" s="55">
        <f>X8+X27+X45+X183+X193+X201</f>
        <v>26414.199</v>
      </c>
      <c r="Y7" s="55">
        <f>Y8+Y27+Y45+Y183+Y193+Y201</f>
        <v>330</v>
      </c>
      <c r="Z7" s="55">
        <f>Z8+Z27+Z45+Z183+Z193+Z201</f>
        <v>0</v>
      </c>
      <c r="AA7" s="55">
        <f>AA8+AA27+AA45+AA183+AA193+AA201</f>
        <v>188</v>
      </c>
      <c r="AB7" s="25"/>
      <c r="AC7" s="25"/>
      <c r="AD7" s="25"/>
      <c r="AE7" s="25"/>
      <c r="AF7" s="25"/>
      <c r="AG7" s="25"/>
      <c r="AH7" s="25"/>
      <c r="AI7" s="25"/>
      <c r="AJ7" s="25"/>
    </row>
    <row r="8" s="9" customFormat="1" ht="43" customHeight="1" spans="1:36">
      <c r="A8" s="25"/>
      <c r="B8" s="26" t="s">
        <v>13</v>
      </c>
      <c r="C8" s="25"/>
      <c r="D8" s="25"/>
      <c r="E8" s="25"/>
      <c r="F8" s="25"/>
      <c r="G8" s="25"/>
      <c r="H8" s="25"/>
      <c r="I8" s="25"/>
      <c r="J8" s="25"/>
      <c r="K8" s="25"/>
      <c r="L8" s="25"/>
      <c r="M8" s="25"/>
      <c r="N8" s="25"/>
      <c r="O8" s="25"/>
      <c r="P8" s="25"/>
      <c r="Q8" s="25"/>
      <c r="R8" s="25"/>
      <c r="S8" s="25"/>
      <c r="T8" s="25"/>
      <c r="U8" s="25"/>
      <c r="V8" s="25"/>
      <c r="W8" s="55">
        <f>W9+W19</f>
        <v>2451.199</v>
      </c>
      <c r="X8" s="55">
        <f>X9+X19</f>
        <v>2451.199</v>
      </c>
      <c r="Y8" s="55">
        <f>Y9+Y19</f>
        <v>0</v>
      </c>
      <c r="Z8" s="55">
        <f>Z9+Z19</f>
        <v>0</v>
      </c>
      <c r="AA8" s="55">
        <f>AA9+AA19</f>
        <v>0</v>
      </c>
      <c r="AB8" s="25"/>
      <c r="AC8" s="25"/>
      <c r="AD8" s="25"/>
      <c r="AE8" s="25"/>
      <c r="AF8" s="25"/>
      <c r="AG8" s="25"/>
      <c r="AH8" s="25"/>
      <c r="AI8" s="25"/>
      <c r="AJ8" s="25"/>
    </row>
    <row r="9" s="9" customFormat="1" ht="38.15" customHeight="1" spans="1:36">
      <c r="A9" s="25"/>
      <c r="B9" s="26" t="s">
        <v>89</v>
      </c>
      <c r="C9" s="27"/>
      <c r="D9" s="25"/>
      <c r="E9" s="25"/>
      <c r="F9" s="25"/>
      <c r="G9" s="25"/>
      <c r="H9" s="25"/>
      <c r="I9" s="25"/>
      <c r="J9" s="25"/>
      <c r="K9" s="25"/>
      <c r="L9" s="25"/>
      <c r="M9" s="25"/>
      <c r="N9" s="25"/>
      <c r="O9" s="25"/>
      <c r="P9" s="25"/>
      <c r="Q9" s="25"/>
      <c r="R9" s="25"/>
      <c r="S9" s="25"/>
      <c r="T9" s="25"/>
      <c r="U9" s="25"/>
      <c r="V9" s="25"/>
      <c r="W9" s="55">
        <f>SUM(W10:W18)</f>
        <v>2151.199</v>
      </c>
      <c r="X9" s="55">
        <f>SUM(X10:X18)</f>
        <v>2151.199</v>
      </c>
      <c r="Y9" s="55">
        <f>SUM(Y10:Y18)</f>
        <v>0</v>
      </c>
      <c r="Z9" s="55">
        <f>SUM(Z10:Z18)</f>
        <v>0</v>
      </c>
      <c r="AA9" s="55">
        <f>SUM(AA10:AA18)</f>
        <v>0</v>
      </c>
      <c r="AB9" s="25"/>
      <c r="AC9" s="25"/>
      <c r="AD9" s="25"/>
      <c r="AE9" s="25"/>
      <c r="AF9" s="25"/>
      <c r="AG9" s="25"/>
      <c r="AH9" s="25"/>
      <c r="AI9" s="25"/>
      <c r="AJ9" s="25"/>
    </row>
    <row r="10" s="10" customFormat="1" ht="110" customHeight="1" spans="1:38">
      <c r="A10" s="28">
        <v>1</v>
      </c>
      <c r="B10" s="28"/>
      <c r="C10" s="12" t="s">
        <v>90</v>
      </c>
      <c r="D10" s="28" t="s">
        <v>91</v>
      </c>
      <c r="E10" s="29" t="s">
        <v>92</v>
      </c>
      <c r="F10" s="30" t="s">
        <v>93</v>
      </c>
      <c r="G10" s="10" t="s">
        <v>94</v>
      </c>
      <c r="H10" s="31" t="s">
        <v>95</v>
      </c>
      <c r="I10" s="10" t="s">
        <v>96</v>
      </c>
      <c r="J10" s="45" t="s">
        <v>97</v>
      </c>
      <c r="K10" s="30" t="s">
        <v>98</v>
      </c>
      <c r="L10" s="30" t="s">
        <v>99</v>
      </c>
      <c r="M10" s="45" t="s">
        <v>100</v>
      </c>
      <c r="N10" s="46" t="s">
        <v>101</v>
      </c>
      <c r="O10" s="47" t="s">
        <v>102</v>
      </c>
      <c r="P10" s="46" t="s">
        <v>103</v>
      </c>
      <c r="Q10" s="56" t="s">
        <v>104</v>
      </c>
      <c r="R10" s="28" t="s">
        <v>105</v>
      </c>
      <c r="S10" s="28" t="s">
        <v>106</v>
      </c>
      <c r="T10" s="31" t="s">
        <v>107</v>
      </c>
      <c r="U10" s="31">
        <v>15309166989</v>
      </c>
      <c r="V10" s="31" t="s">
        <v>108</v>
      </c>
      <c r="W10" s="57">
        <f>SUM(X10:AA10)</f>
        <v>156</v>
      </c>
      <c r="X10" s="57">
        <v>156</v>
      </c>
      <c r="Y10" s="57">
        <f t="shared" ref="Y10:AA10" si="0">Y11+Y28+Y46+Y182+Y192+Y200</f>
        <v>0</v>
      </c>
      <c r="Z10" s="57">
        <f t="shared" si="0"/>
        <v>0</v>
      </c>
      <c r="AA10" s="57"/>
      <c r="AB10" s="34">
        <v>40</v>
      </c>
      <c r="AC10" s="34">
        <v>20</v>
      </c>
      <c r="AD10" s="34" t="s">
        <v>109</v>
      </c>
      <c r="AE10" s="34" t="s">
        <v>109</v>
      </c>
      <c r="AF10" s="34" t="s">
        <v>109</v>
      </c>
      <c r="AG10" s="34" t="s">
        <v>109</v>
      </c>
      <c r="AH10" s="34" t="s">
        <v>109</v>
      </c>
      <c r="AI10" s="34" t="s">
        <v>109</v>
      </c>
      <c r="AJ10" s="34"/>
      <c r="AL10" s="10" t="s">
        <v>110</v>
      </c>
    </row>
    <row r="11" s="11" customFormat="1" ht="63" customHeight="1" spans="1:38">
      <c r="A11" s="28">
        <v>2</v>
      </c>
      <c r="B11" s="26" t="s">
        <v>89</v>
      </c>
      <c r="C11" s="27" t="s">
        <v>111</v>
      </c>
      <c r="D11" s="26" t="s">
        <v>112</v>
      </c>
      <c r="E11" s="26" t="s">
        <v>113</v>
      </c>
      <c r="F11" s="26" t="s">
        <v>114</v>
      </c>
      <c r="G11" s="26" t="s">
        <v>115</v>
      </c>
      <c r="H11" s="26" t="s">
        <v>116</v>
      </c>
      <c r="I11" s="26" t="s">
        <v>115</v>
      </c>
      <c r="J11" s="26" t="s">
        <v>117</v>
      </c>
      <c r="K11" s="26" t="s">
        <v>118</v>
      </c>
      <c r="L11" s="26" t="s">
        <v>119</v>
      </c>
      <c r="M11" s="26" t="s">
        <v>120</v>
      </c>
      <c r="N11" s="26" t="s">
        <v>121</v>
      </c>
      <c r="O11" s="26" t="s">
        <v>122</v>
      </c>
      <c r="P11" s="26" t="s">
        <v>123</v>
      </c>
      <c r="Q11" s="26" t="s">
        <v>124</v>
      </c>
      <c r="R11" s="28" t="s">
        <v>105</v>
      </c>
      <c r="S11" s="26" t="s">
        <v>125</v>
      </c>
      <c r="T11" s="26" t="s">
        <v>126</v>
      </c>
      <c r="U11" s="26" t="s">
        <v>127</v>
      </c>
      <c r="V11" s="58" t="s">
        <v>108</v>
      </c>
      <c r="W11" s="57">
        <f>SUM(X11:AA11)</f>
        <v>340.079</v>
      </c>
      <c r="X11" s="57">
        <v>340.079</v>
      </c>
      <c r="Y11" s="57">
        <f t="shared" ref="Y11:AA11" si="1">SUM(Y12:Y18)</f>
        <v>0</v>
      </c>
      <c r="Z11" s="57">
        <f t="shared" si="1"/>
        <v>0</v>
      </c>
      <c r="AA11" s="57">
        <f t="shared" si="1"/>
        <v>0</v>
      </c>
      <c r="AB11" s="34">
        <v>40</v>
      </c>
      <c r="AC11" s="34">
        <v>5</v>
      </c>
      <c r="AD11" s="34" t="s">
        <v>109</v>
      </c>
      <c r="AE11" s="34" t="s">
        <v>109</v>
      </c>
      <c r="AF11" s="34" t="s">
        <v>109</v>
      </c>
      <c r="AG11" s="34" t="s">
        <v>109</v>
      </c>
      <c r="AH11" s="27" t="s">
        <v>128</v>
      </c>
      <c r="AI11" s="27"/>
      <c r="AJ11" s="27"/>
      <c r="AL11" s="13" t="s">
        <v>110</v>
      </c>
    </row>
    <row r="12" s="12" customFormat="1" ht="188" customHeight="1" spans="1:38">
      <c r="A12" s="28">
        <v>3</v>
      </c>
      <c r="B12" s="27"/>
      <c r="C12" s="32" t="s">
        <v>129</v>
      </c>
      <c r="D12" s="27" t="s">
        <v>130</v>
      </c>
      <c r="E12" s="32" t="s">
        <v>92</v>
      </c>
      <c r="F12" s="27" t="s">
        <v>131</v>
      </c>
      <c r="G12" s="32" t="s">
        <v>132</v>
      </c>
      <c r="H12" s="32"/>
      <c r="I12" s="27"/>
      <c r="J12" s="27"/>
      <c r="K12" s="27"/>
      <c r="L12" s="27"/>
      <c r="M12" s="27"/>
      <c r="N12" s="27"/>
      <c r="O12" s="27"/>
      <c r="P12" s="27"/>
      <c r="Q12" s="27"/>
      <c r="R12" s="27" t="s">
        <v>133</v>
      </c>
      <c r="S12" s="27" t="s">
        <v>133</v>
      </c>
      <c r="T12" s="27"/>
      <c r="U12" s="27"/>
      <c r="V12" s="27" t="s">
        <v>134</v>
      </c>
      <c r="W12" s="59">
        <f>SUM(X12:AA12)</f>
        <v>1042.12</v>
      </c>
      <c r="X12" s="59">
        <v>1042.12</v>
      </c>
      <c r="Y12" s="59"/>
      <c r="Z12" s="59"/>
      <c r="AA12" s="59"/>
      <c r="AB12" s="27">
        <v>6847</v>
      </c>
      <c r="AC12" s="27">
        <v>6847</v>
      </c>
      <c r="AD12" s="34" t="s">
        <v>109</v>
      </c>
      <c r="AE12" s="34" t="s">
        <v>135</v>
      </c>
      <c r="AF12" s="34" t="s">
        <v>109</v>
      </c>
      <c r="AG12" s="34" t="s">
        <v>109</v>
      </c>
      <c r="AH12" s="34" t="s">
        <v>109</v>
      </c>
      <c r="AI12" s="34" t="s">
        <v>109</v>
      </c>
      <c r="AJ12" s="34" t="s">
        <v>109</v>
      </c>
      <c r="AL12" s="12" t="s">
        <v>133</v>
      </c>
    </row>
    <row r="13" s="9" customFormat="1" ht="84" customHeight="1" spans="1:38">
      <c r="A13" s="28">
        <v>4</v>
      </c>
      <c r="B13" s="27"/>
      <c r="C13" s="27" t="s">
        <v>136</v>
      </c>
      <c r="D13" s="27" t="s">
        <v>137</v>
      </c>
      <c r="E13" s="32" t="s">
        <v>92</v>
      </c>
      <c r="F13" s="27" t="s">
        <v>138</v>
      </c>
      <c r="G13" s="27" t="s">
        <v>139</v>
      </c>
      <c r="H13" s="32" t="s">
        <v>140</v>
      </c>
      <c r="I13" s="27" t="s">
        <v>139</v>
      </c>
      <c r="J13" s="27" t="s">
        <v>141</v>
      </c>
      <c r="K13" s="32" t="s">
        <v>142</v>
      </c>
      <c r="L13" s="27" t="s">
        <v>143</v>
      </c>
      <c r="M13" s="27" t="s">
        <v>144</v>
      </c>
      <c r="N13" s="27" t="s">
        <v>139</v>
      </c>
      <c r="O13" s="42" t="s">
        <v>145</v>
      </c>
      <c r="P13" s="32" t="s">
        <v>146</v>
      </c>
      <c r="Q13" s="48">
        <v>0.9</v>
      </c>
      <c r="R13" s="27" t="s">
        <v>147</v>
      </c>
      <c r="S13" s="27" t="s">
        <v>148</v>
      </c>
      <c r="T13" s="27" t="s">
        <v>149</v>
      </c>
      <c r="U13" s="34">
        <v>18729653896</v>
      </c>
      <c r="V13" s="27" t="s">
        <v>134</v>
      </c>
      <c r="W13" s="59">
        <f t="shared" ref="W13:W18" si="2">SUM(X13:AA13)</f>
        <v>21</v>
      </c>
      <c r="X13" s="55">
        <v>21</v>
      </c>
      <c r="Y13" s="55"/>
      <c r="Z13" s="55"/>
      <c r="AA13" s="55"/>
      <c r="AB13" s="34">
        <v>286</v>
      </c>
      <c r="AC13" s="34">
        <v>176</v>
      </c>
      <c r="AD13" s="27" t="s">
        <v>109</v>
      </c>
      <c r="AE13" s="32" t="s">
        <v>109</v>
      </c>
      <c r="AF13" s="32" t="s">
        <v>135</v>
      </c>
      <c r="AG13" s="32" t="s">
        <v>135</v>
      </c>
      <c r="AH13" s="27" t="s">
        <v>150</v>
      </c>
      <c r="AI13" s="32" t="s">
        <v>135</v>
      </c>
      <c r="AJ13" s="27" t="s">
        <v>151</v>
      </c>
      <c r="AK13" s="9" t="s">
        <v>152</v>
      </c>
      <c r="AL13" s="13" t="s">
        <v>153</v>
      </c>
    </row>
    <row r="14" s="13" customFormat="1" ht="84" customHeight="1" spans="1:38">
      <c r="A14" s="28">
        <v>5</v>
      </c>
      <c r="B14" s="27"/>
      <c r="C14" s="27" t="s">
        <v>154</v>
      </c>
      <c r="D14" s="27" t="s">
        <v>155</v>
      </c>
      <c r="E14" s="27" t="s">
        <v>92</v>
      </c>
      <c r="F14" s="27" t="s">
        <v>156</v>
      </c>
      <c r="G14" s="27" t="s">
        <v>157</v>
      </c>
      <c r="H14" s="27" t="s">
        <v>158</v>
      </c>
      <c r="I14" s="27" t="s">
        <v>158</v>
      </c>
      <c r="J14" s="27" t="s">
        <v>159</v>
      </c>
      <c r="K14" s="27" t="s">
        <v>160</v>
      </c>
      <c r="L14" s="27" t="s">
        <v>161</v>
      </c>
      <c r="M14" s="27" t="s">
        <v>162</v>
      </c>
      <c r="N14" s="27" t="s">
        <v>163</v>
      </c>
      <c r="O14" s="27" t="s">
        <v>164</v>
      </c>
      <c r="P14" s="27" t="s">
        <v>165</v>
      </c>
      <c r="Q14" s="27" t="s">
        <v>166</v>
      </c>
      <c r="R14" s="27" t="s">
        <v>147</v>
      </c>
      <c r="S14" s="27" t="s">
        <v>167</v>
      </c>
      <c r="T14" s="27" t="s">
        <v>168</v>
      </c>
      <c r="U14" s="60" t="s">
        <v>169</v>
      </c>
      <c r="V14" s="27" t="s">
        <v>134</v>
      </c>
      <c r="W14" s="59">
        <f t="shared" si="2"/>
        <v>45</v>
      </c>
      <c r="X14" s="59">
        <v>45</v>
      </c>
      <c r="Y14" s="59"/>
      <c r="Z14" s="59"/>
      <c r="AA14" s="59"/>
      <c r="AB14" s="27" t="s">
        <v>170</v>
      </c>
      <c r="AC14" s="27" t="s">
        <v>171</v>
      </c>
      <c r="AD14" s="27" t="s">
        <v>109</v>
      </c>
      <c r="AE14" s="27" t="s">
        <v>109</v>
      </c>
      <c r="AF14" s="27"/>
      <c r="AG14" s="27" t="s">
        <v>135</v>
      </c>
      <c r="AH14" s="27" t="s">
        <v>135</v>
      </c>
      <c r="AI14" s="27" t="s">
        <v>135</v>
      </c>
      <c r="AJ14" s="27"/>
      <c r="AL14" s="13" t="s">
        <v>172</v>
      </c>
    </row>
    <row r="15" s="13" customFormat="1" ht="84" customHeight="1" spans="1:38">
      <c r="A15" s="28">
        <v>6</v>
      </c>
      <c r="B15" s="27"/>
      <c r="C15" s="27" t="s">
        <v>173</v>
      </c>
      <c r="D15" s="27" t="s">
        <v>174</v>
      </c>
      <c r="E15" s="27" t="s">
        <v>92</v>
      </c>
      <c r="F15" s="27" t="s">
        <v>156</v>
      </c>
      <c r="G15" s="27" t="s">
        <v>175</v>
      </c>
      <c r="H15" s="27" t="s">
        <v>176</v>
      </c>
      <c r="I15" s="27" t="s">
        <v>174</v>
      </c>
      <c r="J15" s="27" t="s">
        <v>174</v>
      </c>
      <c r="K15" s="27" t="s">
        <v>160</v>
      </c>
      <c r="L15" s="27" t="s">
        <v>161</v>
      </c>
      <c r="M15" s="27" t="s">
        <v>177</v>
      </c>
      <c r="N15" s="27" t="s">
        <v>176</v>
      </c>
      <c r="O15" s="27" t="s">
        <v>164</v>
      </c>
      <c r="P15" s="27" t="s">
        <v>165</v>
      </c>
      <c r="Q15" s="27" t="s">
        <v>166</v>
      </c>
      <c r="R15" s="27" t="s">
        <v>147</v>
      </c>
      <c r="S15" s="27" t="s">
        <v>167</v>
      </c>
      <c r="T15" s="27" t="s">
        <v>168</v>
      </c>
      <c r="U15" s="60" t="s">
        <v>169</v>
      </c>
      <c r="V15" s="27" t="s">
        <v>134</v>
      </c>
      <c r="W15" s="59">
        <f t="shared" si="2"/>
        <v>264</v>
      </c>
      <c r="X15" s="59">
        <v>264</v>
      </c>
      <c r="Y15" s="59"/>
      <c r="Z15" s="59"/>
      <c r="AA15" s="59"/>
      <c r="AB15" s="34">
        <v>560</v>
      </c>
      <c r="AC15" s="34">
        <v>52</v>
      </c>
      <c r="AD15" s="34" t="s">
        <v>109</v>
      </c>
      <c r="AE15" s="34" t="s">
        <v>109</v>
      </c>
      <c r="AF15" s="34" t="s">
        <v>109</v>
      </c>
      <c r="AG15" s="34" t="s">
        <v>135</v>
      </c>
      <c r="AH15" s="27"/>
      <c r="AI15" s="34" t="s">
        <v>135</v>
      </c>
      <c r="AJ15" s="27"/>
      <c r="AL15" s="13" t="s">
        <v>172</v>
      </c>
    </row>
    <row r="16" s="13" customFormat="1" ht="84" customHeight="1" spans="1:38">
      <c r="A16" s="28">
        <v>7</v>
      </c>
      <c r="B16" s="27"/>
      <c r="C16" s="27" t="s">
        <v>178</v>
      </c>
      <c r="D16" s="27" t="s">
        <v>179</v>
      </c>
      <c r="E16" s="27" t="s">
        <v>92</v>
      </c>
      <c r="F16" s="27" t="s">
        <v>156</v>
      </c>
      <c r="G16" s="27" t="s">
        <v>180</v>
      </c>
      <c r="H16" s="27" t="s">
        <v>181</v>
      </c>
      <c r="I16" s="27" t="s">
        <v>182</v>
      </c>
      <c r="J16" s="27" t="s">
        <v>179</v>
      </c>
      <c r="K16" s="27" t="s">
        <v>183</v>
      </c>
      <c r="L16" s="27" t="s">
        <v>184</v>
      </c>
      <c r="M16" s="27" t="s">
        <v>185</v>
      </c>
      <c r="N16" s="27" t="s">
        <v>186</v>
      </c>
      <c r="O16" s="27" t="s">
        <v>180</v>
      </c>
      <c r="P16" s="27" t="s">
        <v>187</v>
      </c>
      <c r="Q16" s="27" t="s">
        <v>166</v>
      </c>
      <c r="R16" s="27" t="s">
        <v>147</v>
      </c>
      <c r="S16" s="27" t="s">
        <v>167</v>
      </c>
      <c r="T16" s="27" t="s">
        <v>168</v>
      </c>
      <c r="U16" s="60">
        <v>5512288</v>
      </c>
      <c r="V16" s="27" t="s">
        <v>134</v>
      </c>
      <c r="W16" s="59">
        <f t="shared" si="2"/>
        <v>85</v>
      </c>
      <c r="X16" s="59">
        <v>85</v>
      </c>
      <c r="Y16" s="59"/>
      <c r="Z16" s="59"/>
      <c r="AA16" s="59"/>
      <c r="AB16" s="27" t="s">
        <v>188</v>
      </c>
      <c r="AC16" s="27" t="s">
        <v>189</v>
      </c>
      <c r="AD16" s="27" t="s">
        <v>109</v>
      </c>
      <c r="AE16" s="27" t="s">
        <v>109</v>
      </c>
      <c r="AF16" s="27" t="s">
        <v>109</v>
      </c>
      <c r="AG16" s="27" t="s">
        <v>135</v>
      </c>
      <c r="AH16" s="27" t="s">
        <v>190</v>
      </c>
      <c r="AI16" s="27" t="s">
        <v>135</v>
      </c>
      <c r="AJ16" s="27" t="s">
        <v>191</v>
      </c>
      <c r="AL16" s="13" t="s">
        <v>172</v>
      </c>
    </row>
    <row r="17" s="13" customFormat="1" ht="84" customHeight="1" spans="1:38">
      <c r="A17" s="28">
        <v>8</v>
      </c>
      <c r="B17" s="27"/>
      <c r="C17" s="27" t="s">
        <v>192</v>
      </c>
      <c r="D17" s="27" t="s">
        <v>193</v>
      </c>
      <c r="E17" s="27" t="s">
        <v>92</v>
      </c>
      <c r="F17" s="27" t="s">
        <v>156</v>
      </c>
      <c r="G17" s="27" t="s">
        <v>175</v>
      </c>
      <c r="H17" s="27" t="s">
        <v>176</v>
      </c>
      <c r="I17" s="27" t="s">
        <v>194</v>
      </c>
      <c r="J17" s="27" t="s">
        <v>195</v>
      </c>
      <c r="K17" s="27" t="s">
        <v>160</v>
      </c>
      <c r="L17" s="27" t="s">
        <v>161</v>
      </c>
      <c r="M17" s="27" t="s">
        <v>196</v>
      </c>
      <c r="N17" s="27" t="s">
        <v>176</v>
      </c>
      <c r="O17" s="27" t="s">
        <v>164</v>
      </c>
      <c r="P17" s="27" t="s">
        <v>165</v>
      </c>
      <c r="Q17" s="27" t="s">
        <v>166</v>
      </c>
      <c r="R17" s="27" t="s">
        <v>147</v>
      </c>
      <c r="S17" s="27" t="s">
        <v>167</v>
      </c>
      <c r="T17" s="27" t="s">
        <v>168</v>
      </c>
      <c r="U17" s="60">
        <v>5512288</v>
      </c>
      <c r="V17" s="27" t="s">
        <v>134</v>
      </c>
      <c r="W17" s="59">
        <f t="shared" si="2"/>
        <v>98</v>
      </c>
      <c r="X17" s="59">
        <v>98</v>
      </c>
      <c r="Y17" s="59"/>
      <c r="Z17" s="59"/>
      <c r="AA17" s="59"/>
      <c r="AB17" s="27" t="s">
        <v>197</v>
      </c>
      <c r="AC17" s="27" t="s">
        <v>198</v>
      </c>
      <c r="AD17" s="27" t="s">
        <v>109</v>
      </c>
      <c r="AE17" s="27" t="s">
        <v>109</v>
      </c>
      <c r="AF17" s="27"/>
      <c r="AG17" s="27" t="s">
        <v>135</v>
      </c>
      <c r="AH17" s="27" t="s">
        <v>135</v>
      </c>
      <c r="AI17" s="27" t="s">
        <v>135</v>
      </c>
      <c r="AJ17" s="27"/>
      <c r="AL17" s="13" t="s">
        <v>172</v>
      </c>
    </row>
    <row r="18" s="13" customFormat="1" ht="80" customHeight="1" spans="1:38">
      <c r="A18" s="28">
        <v>9</v>
      </c>
      <c r="B18" s="27"/>
      <c r="C18" s="27" t="s">
        <v>199</v>
      </c>
      <c r="D18" s="27" t="s">
        <v>200</v>
      </c>
      <c r="E18" s="27" t="s">
        <v>92</v>
      </c>
      <c r="F18" s="27" t="s">
        <v>201</v>
      </c>
      <c r="G18" s="27" t="s">
        <v>202</v>
      </c>
      <c r="H18" s="27" t="s">
        <v>203</v>
      </c>
      <c r="I18" s="27" t="s">
        <v>204</v>
      </c>
      <c r="J18" s="27">
        <v>1</v>
      </c>
      <c r="K18" s="27" t="s">
        <v>205</v>
      </c>
      <c r="L18" s="27" t="s">
        <v>206</v>
      </c>
      <c r="M18" s="27" t="s">
        <v>207</v>
      </c>
      <c r="N18" s="27" t="s">
        <v>208</v>
      </c>
      <c r="O18" s="27" t="s">
        <v>209</v>
      </c>
      <c r="P18" s="27" t="s">
        <v>146</v>
      </c>
      <c r="Q18" s="27">
        <v>0.9</v>
      </c>
      <c r="R18" s="27" t="s">
        <v>147</v>
      </c>
      <c r="S18" s="27" t="s">
        <v>210</v>
      </c>
      <c r="T18" s="27" t="s">
        <v>211</v>
      </c>
      <c r="U18" s="27">
        <v>15991068687</v>
      </c>
      <c r="V18" s="27" t="s">
        <v>134</v>
      </c>
      <c r="W18" s="59">
        <f t="shared" si="2"/>
        <v>100</v>
      </c>
      <c r="X18" s="59">
        <v>100</v>
      </c>
      <c r="Y18" s="59">
        <v>0</v>
      </c>
      <c r="Z18" s="59">
        <v>0</v>
      </c>
      <c r="AA18" s="59">
        <v>0</v>
      </c>
      <c r="AB18" s="27" t="s">
        <v>212</v>
      </c>
      <c r="AC18" s="32" t="s">
        <v>213</v>
      </c>
      <c r="AD18" s="27" t="s">
        <v>109</v>
      </c>
      <c r="AE18" s="27" t="s">
        <v>109</v>
      </c>
      <c r="AF18" s="27" t="s">
        <v>109</v>
      </c>
      <c r="AG18" s="27" t="s">
        <v>135</v>
      </c>
      <c r="AH18" s="27" t="s">
        <v>214</v>
      </c>
      <c r="AI18" s="27" t="s">
        <v>135</v>
      </c>
      <c r="AJ18" s="27" t="s">
        <v>215</v>
      </c>
      <c r="AL18" s="13" t="s">
        <v>216</v>
      </c>
    </row>
    <row r="19" s="9" customFormat="1" ht="33" customHeight="1" spans="1:36">
      <c r="A19" s="25"/>
      <c r="B19" s="26" t="s">
        <v>217</v>
      </c>
      <c r="C19" s="25"/>
      <c r="D19" s="25"/>
      <c r="E19" s="25"/>
      <c r="F19" s="25"/>
      <c r="G19" s="25"/>
      <c r="H19" s="25"/>
      <c r="I19" s="25"/>
      <c r="J19" s="25"/>
      <c r="K19" s="25"/>
      <c r="L19" s="25"/>
      <c r="M19" s="25"/>
      <c r="N19" s="25"/>
      <c r="O19" s="25"/>
      <c r="P19" s="25"/>
      <c r="Q19" s="25"/>
      <c r="R19" s="25"/>
      <c r="S19" s="25"/>
      <c r="T19" s="25"/>
      <c r="U19" s="25"/>
      <c r="V19" s="25"/>
      <c r="W19" s="55">
        <f>X19+Y19+Z19+AA19</f>
        <v>300</v>
      </c>
      <c r="X19" s="55">
        <f>SUM(X20:X22)</f>
        <v>300</v>
      </c>
      <c r="Y19" s="55">
        <f>SUM(Y20:Y22)</f>
        <v>0</v>
      </c>
      <c r="Z19" s="55">
        <f>SUM(Z20:Z22)</f>
        <v>0</v>
      </c>
      <c r="AA19" s="55">
        <f>SUM(AA20:AA22)</f>
        <v>0</v>
      </c>
      <c r="AB19" s="25"/>
      <c r="AC19" s="25"/>
      <c r="AD19" s="25"/>
      <c r="AE19" s="25"/>
      <c r="AF19" s="25"/>
      <c r="AG19" s="25"/>
      <c r="AH19" s="25"/>
      <c r="AI19" s="25"/>
      <c r="AJ19" s="25"/>
    </row>
    <row r="20" s="9" customFormat="1" ht="60" customHeight="1" spans="1:38">
      <c r="A20" s="27">
        <v>10</v>
      </c>
      <c r="B20" s="27"/>
      <c r="C20" s="27" t="s">
        <v>218</v>
      </c>
      <c r="D20" s="33" t="s">
        <v>219</v>
      </c>
      <c r="E20" s="33" t="s">
        <v>92</v>
      </c>
      <c r="F20" s="33" t="s">
        <v>220</v>
      </c>
      <c r="G20" s="33" t="s">
        <v>221</v>
      </c>
      <c r="H20" s="33" t="s">
        <v>222</v>
      </c>
      <c r="I20" s="33" t="s">
        <v>223</v>
      </c>
      <c r="J20" s="33" t="s">
        <v>223</v>
      </c>
      <c r="K20" s="33" t="s">
        <v>224</v>
      </c>
      <c r="L20" s="33" t="s">
        <v>225</v>
      </c>
      <c r="M20" s="33" t="s">
        <v>226</v>
      </c>
      <c r="N20" s="33" t="s">
        <v>227</v>
      </c>
      <c r="O20" s="33" t="s">
        <v>228</v>
      </c>
      <c r="P20" s="33" t="s">
        <v>229</v>
      </c>
      <c r="Q20" s="33" t="s">
        <v>230</v>
      </c>
      <c r="R20" s="27" t="s">
        <v>147</v>
      </c>
      <c r="S20" s="33" t="s">
        <v>231</v>
      </c>
      <c r="T20" s="33" t="s">
        <v>232</v>
      </c>
      <c r="U20" s="61">
        <v>13772805200</v>
      </c>
      <c r="V20" s="27" t="s">
        <v>134</v>
      </c>
      <c r="W20" s="59">
        <f>SUM(X20:AA20)</f>
        <v>120</v>
      </c>
      <c r="X20" s="55">
        <v>120</v>
      </c>
      <c r="Y20" s="55"/>
      <c r="Z20" s="55"/>
      <c r="AA20" s="55"/>
      <c r="AB20" s="70">
        <v>36</v>
      </c>
      <c r="AC20" s="70">
        <v>36</v>
      </c>
      <c r="AD20" s="33" t="s">
        <v>109</v>
      </c>
      <c r="AE20" s="33" t="s">
        <v>109</v>
      </c>
      <c r="AF20" s="33" t="s">
        <v>135</v>
      </c>
      <c r="AG20" s="33" t="s">
        <v>135</v>
      </c>
      <c r="AH20" s="33"/>
      <c r="AI20" s="33" t="s">
        <v>135</v>
      </c>
      <c r="AJ20" s="33" t="s">
        <v>233</v>
      </c>
      <c r="AK20" s="9" t="s">
        <v>152</v>
      </c>
      <c r="AL20" s="13" t="s">
        <v>231</v>
      </c>
    </row>
    <row r="21" s="9" customFormat="1" ht="118" customHeight="1" spans="1:38">
      <c r="A21" s="27">
        <v>11</v>
      </c>
      <c r="B21" s="27"/>
      <c r="C21" s="27" t="s">
        <v>234</v>
      </c>
      <c r="D21" s="27" t="s">
        <v>235</v>
      </c>
      <c r="E21" s="27" t="s">
        <v>92</v>
      </c>
      <c r="F21" s="27" t="s">
        <v>138</v>
      </c>
      <c r="G21" s="27" t="s">
        <v>236</v>
      </c>
      <c r="H21" s="26" t="s">
        <v>237</v>
      </c>
      <c r="I21" s="27" t="s">
        <v>238</v>
      </c>
      <c r="J21" s="27" t="s">
        <v>239</v>
      </c>
      <c r="K21" s="32" t="s">
        <v>240</v>
      </c>
      <c r="L21" s="27" t="s">
        <v>241</v>
      </c>
      <c r="M21" s="27" t="s">
        <v>242</v>
      </c>
      <c r="N21" s="27" t="s">
        <v>243</v>
      </c>
      <c r="O21" s="42" t="s">
        <v>244</v>
      </c>
      <c r="P21" s="27" t="s">
        <v>187</v>
      </c>
      <c r="Q21" s="48">
        <v>0.9</v>
      </c>
      <c r="R21" s="27" t="s">
        <v>147</v>
      </c>
      <c r="S21" s="27" t="s">
        <v>148</v>
      </c>
      <c r="T21" s="27" t="s">
        <v>149</v>
      </c>
      <c r="U21" s="34">
        <v>18729653896</v>
      </c>
      <c r="V21" s="27" t="s">
        <v>134</v>
      </c>
      <c r="W21" s="59">
        <f>SUM(X21:AA21)</f>
        <v>80</v>
      </c>
      <c r="X21" s="59">
        <v>80</v>
      </c>
      <c r="Y21" s="59"/>
      <c r="Z21" s="55"/>
      <c r="AA21" s="55"/>
      <c r="AB21" s="34">
        <v>278</v>
      </c>
      <c r="AC21" s="34">
        <v>176</v>
      </c>
      <c r="AD21" s="34" t="s">
        <v>109</v>
      </c>
      <c r="AE21" s="34" t="s">
        <v>109</v>
      </c>
      <c r="AF21" s="34" t="s">
        <v>135</v>
      </c>
      <c r="AG21" s="34" t="s">
        <v>135</v>
      </c>
      <c r="AH21" s="27" t="s">
        <v>245</v>
      </c>
      <c r="AI21" s="34" t="s">
        <v>135</v>
      </c>
      <c r="AJ21" s="27" t="s">
        <v>151</v>
      </c>
      <c r="AK21" s="9" t="s">
        <v>152</v>
      </c>
      <c r="AL21" s="13" t="s">
        <v>153</v>
      </c>
    </row>
    <row r="22" s="13" customFormat="1" ht="48" customHeight="1" spans="1:38">
      <c r="A22" s="27">
        <v>12</v>
      </c>
      <c r="B22" s="27"/>
      <c r="C22" s="27" t="s">
        <v>246</v>
      </c>
      <c r="D22" s="27" t="s">
        <v>247</v>
      </c>
      <c r="E22" s="34" t="s">
        <v>92</v>
      </c>
      <c r="F22" s="27" t="s">
        <v>248</v>
      </c>
      <c r="G22" s="27" t="s">
        <v>249</v>
      </c>
      <c r="H22" s="34" t="s">
        <v>95</v>
      </c>
      <c r="I22" s="27" t="s">
        <v>250</v>
      </c>
      <c r="J22" s="27" t="s">
        <v>251</v>
      </c>
      <c r="K22" s="27" t="s">
        <v>205</v>
      </c>
      <c r="L22" s="27" t="s">
        <v>252</v>
      </c>
      <c r="M22" s="27" t="s">
        <v>253</v>
      </c>
      <c r="N22" s="27" t="s">
        <v>254</v>
      </c>
      <c r="O22" s="27" t="s">
        <v>255</v>
      </c>
      <c r="P22" s="27" t="s">
        <v>254</v>
      </c>
      <c r="Q22" s="48">
        <v>0.95</v>
      </c>
      <c r="R22" s="27" t="s">
        <v>147</v>
      </c>
      <c r="S22" s="27" t="s">
        <v>256</v>
      </c>
      <c r="T22" s="34" t="s">
        <v>257</v>
      </c>
      <c r="U22" s="34">
        <v>13399264945</v>
      </c>
      <c r="V22" s="27" t="s">
        <v>134</v>
      </c>
      <c r="W22" s="59">
        <f>SUM(X22:AA22)</f>
        <v>100</v>
      </c>
      <c r="X22" s="55">
        <v>100</v>
      </c>
      <c r="Y22" s="55">
        <v>0</v>
      </c>
      <c r="Z22" s="55">
        <v>0</v>
      </c>
      <c r="AA22" s="55">
        <v>0</v>
      </c>
      <c r="AB22" s="34">
        <v>72</v>
      </c>
      <c r="AC22" s="27" t="s">
        <v>255</v>
      </c>
      <c r="AD22" s="34" t="s">
        <v>109</v>
      </c>
      <c r="AE22" s="34" t="s">
        <v>258</v>
      </c>
      <c r="AF22" s="34" t="s">
        <v>259</v>
      </c>
      <c r="AG22" s="32" t="s">
        <v>135</v>
      </c>
      <c r="AH22" s="32" t="s">
        <v>214</v>
      </c>
      <c r="AI22" s="34" t="s">
        <v>259</v>
      </c>
      <c r="AJ22" s="27" t="s">
        <v>260</v>
      </c>
      <c r="AL22" s="13" t="s">
        <v>216</v>
      </c>
    </row>
    <row r="23" ht="27" spans="1:36">
      <c r="A23" s="25"/>
      <c r="B23" s="26" t="s">
        <v>261</v>
      </c>
      <c r="C23" s="25"/>
      <c r="D23" s="25"/>
      <c r="E23" s="25"/>
      <c r="F23" s="25"/>
      <c r="G23" s="25"/>
      <c r="H23" s="25"/>
      <c r="I23" s="25"/>
      <c r="J23" s="25"/>
      <c r="K23" s="25"/>
      <c r="L23" s="25"/>
      <c r="M23" s="25"/>
      <c r="N23" s="25"/>
      <c r="O23" s="25"/>
      <c r="P23" s="25"/>
      <c r="Q23" s="25"/>
      <c r="R23" s="25"/>
      <c r="S23" s="25"/>
      <c r="T23" s="25"/>
      <c r="U23" s="25"/>
      <c r="V23" s="25"/>
      <c r="W23" s="55"/>
      <c r="X23" s="55"/>
      <c r="Y23" s="55"/>
      <c r="Z23" s="55"/>
      <c r="AA23" s="55"/>
      <c r="AB23" s="25"/>
      <c r="AC23" s="25"/>
      <c r="AD23" s="25"/>
      <c r="AE23" s="25"/>
      <c r="AF23" s="25"/>
      <c r="AG23" s="25"/>
      <c r="AH23" s="25"/>
      <c r="AI23" s="25"/>
      <c r="AJ23" s="25"/>
    </row>
    <row r="24" spans="1:36">
      <c r="A24" s="25"/>
      <c r="B24" s="26" t="s">
        <v>262</v>
      </c>
      <c r="C24" s="25"/>
      <c r="D24" s="25"/>
      <c r="E24" s="25"/>
      <c r="F24" s="25"/>
      <c r="G24" s="25"/>
      <c r="H24" s="25"/>
      <c r="I24" s="25"/>
      <c r="J24" s="25"/>
      <c r="K24" s="25"/>
      <c r="L24" s="25"/>
      <c r="M24" s="25"/>
      <c r="N24" s="25"/>
      <c r="O24" s="25"/>
      <c r="P24" s="25"/>
      <c r="Q24" s="25"/>
      <c r="R24" s="25"/>
      <c r="S24" s="25"/>
      <c r="T24" s="25"/>
      <c r="U24" s="25"/>
      <c r="V24" s="25"/>
      <c r="W24" s="55"/>
      <c r="X24" s="55"/>
      <c r="Y24" s="55"/>
      <c r="Z24" s="55"/>
      <c r="AA24" s="55"/>
      <c r="AB24" s="25"/>
      <c r="AC24" s="25"/>
      <c r="AD24" s="25"/>
      <c r="AE24" s="25"/>
      <c r="AF24" s="25"/>
      <c r="AG24" s="25"/>
      <c r="AH24" s="25"/>
      <c r="AI24" s="25"/>
      <c r="AJ24" s="25"/>
    </row>
    <row r="25" ht="27" spans="1:36">
      <c r="A25" s="25"/>
      <c r="B25" s="26" t="s">
        <v>263</v>
      </c>
      <c r="C25" s="25"/>
      <c r="D25" s="25"/>
      <c r="E25" s="25"/>
      <c r="F25" s="25"/>
      <c r="G25" s="25"/>
      <c r="H25" s="25"/>
      <c r="I25" s="25"/>
      <c r="J25" s="25"/>
      <c r="K25" s="25"/>
      <c r="L25" s="25"/>
      <c r="M25" s="25"/>
      <c r="N25" s="25"/>
      <c r="O25" s="25"/>
      <c r="P25" s="25"/>
      <c r="Q25" s="25"/>
      <c r="R25" s="25"/>
      <c r="S25" s="25"/>
      <c r="T25" s="25"/>
      <c r="U25" s="25"/>
      <c r="V25" s="25"/>
      <c r="W25" s="55"/>
      <c r="X25" s="55"/>
      <c r="Y25" s="55"/>
      <c r="Z25" s="55"/>
      <c r="AA25" s="55"/>
      <c r="AB25" s="25"/>
      <c r="AC25" s="25"/>
      <c r="AD25" s="25"/>
      <c r="AE25" s="25"/>
      <c r="AF25" s="25"/>
      <c r="AG25" s="25"/>
      <c r="AH25" s="25"/>
      <c r="AI25" s="25"/>
      <c r="AJ25" s="25"/>
    </row>
    <row r="26" spans="1:36">
      <c r="A26" s="25"/>
      <c r="B26" s="26" t="s">
        <v>264</v>
      </c>
      <c r="C26" s="25"/>
      <c r="D26" s="25"/>
      <c r="E26" s="25"/>
      <c r="F26" s="25"/>
      <c r="G26" s="25"/>
      <c r="H26" s="25"/>
      <c r="I26" s="25"/>
      <c r="J26" s="25"/>
      <c r="K26" s="25"/>
      <c r="L26" s="25"/>
      <c r="M26" s="25"/>
      <c r="N26" s="25"/>
      <c r="O26" s="25"/>
      <c r="P26" s="25"/>
      <c r="Q26" s="25"/>
      <c r="R26" s="25"/>
      <c r="S26" s="25"/>
      <c r="T26" s="25"/>
      <c r="U26" s="25"/>
      <c r="V26" s="25"/>
      <c r="W26" s="55"/>
      <c r="X26" s="55"/>
      <c r="Y26" s="55"/>
      <c r="Z26" s="55"/>
      <c r="AA26" s="55"/>
      <c r="AB26" s="25"/>
      <c r="AC26" s="25"/>
      <c r="AD26" s="25"/>
      <c r="AE26" s="25"/>
      <c r="AF26" s="25"/>
      <c r="AG26" s="25"/>
      <c r="AH26" s="25"/>
      <c r="AI26" s="25"/>
      <c r="AJ26" s="25"/>
    </row>
    <row r="27" s="9" customFormat="1" ht="38" customHeight="1" spans="1:36">
      <c r="A27" s="25"/>
      <c r="B27" s="26" t="s">
        <v>14</v>
      </c>
      <c r="C27" s="25"/>
      <c r="D27" s="25"/>
      <c r="E27" s="25"/>
      <c r="F27" s="25"/>
      <c r="G27" s="25"/>
      <c r="H27" s="25"/>
      <c r="I27" s="25"/>
      <c r="J27" s="25"/>
      <c r="K27" s="25"/>
      <c r="L27" s="25"/>
      <c r="M27" s="25"/>
      <c r="N27" s="25"/>
      <c r="O27" s="25"/>
      <c r="P27" s="25"/>
      <c r="Q27" s="25"/>
      <c r="R27" s="25"/>
      <c r="S27" s="25"/>
      <c r="T27" s="25"/>
      <c r="U27" s="25"/>
      <c r="V27" s="25"/>
      <c r="W27" s="55">
        <f>W28+W39</f>
        <v>1288</v>
      </c>
      <c r="X27" s="55">
        <f>X28+X39</f>
        <v>1288</v>
      </c>
      <c r="Y27" s="55">
        <f>Y28+Y39</f>
        <v>0</v>
      </c>
      <c r="Z27" s="55">
        <f>Z28+Z39</f>
        <v>0</v>
      </c>
      <c r="AA27" s="55">
        <f>AA28+AA39</f>
        <v>0</v>
      </c>
      <c r="AB27" s="25"/>
      <c r="AC27" s="25"/>
      <c r="AD27" s="25"/>
      <c r="AE27" s="25"/>
      <c r="AF27" s="25"/>
      <c r="AG27" s="25"/>
      <c r="AH27" s="25"/>
      <c r="AI27" s="25"/>
      <c r="AJ27" s="25"/>
    </row>
    <row r="28" s="9" customFormat="1" ht="40.5" spans="1:36">
      <c r="A28" s="25"/>
      <c r="B28" s="26" t="s">
        <v>265</v>
      </c>
      <c r="C28" s="25"/>
      <c r="D28" s="25"/>
      <c r="E28" s="25"/>
      <c r="F28" s="25"/>
      <c r="G28" s="25"/>
      <c r="H28" s="25"/>
      <c r="I28" s="25"/>
      <c r="J28" s="25"/>
      <c r="K28" s="25"/>
      <c r="L28" s="25"/>
      <c r="M28" s="25"/>
      <c r="N28" s="25"/>
      <c r="O28" s="25"/>
      <c r="P28" s="25"/>
      <c r="Q28" s="25"/>
      <c r="R28" s="25"/>
      <c r="S28" s="25"/>
      <c r="T28" s="25"/>
      <c r="U28" s="25"/>
      <c r="V28" s="25"/>
      <c r="W28" s="55">
        <f>X28+Y28+Z28+AA28</f>
        <v>766</v>
      </c>
      <c r="X28" s="55">
        <f>SUM(X29:X36)</f>
        <v>766</v>
      </c>
      <c r="Y28" s="55">
        <f>SUM(Y29:Y36)</f>
        <v>0</v>
      </c>
      <c r="Z28" s="55">
        <f>SUM(Z29:Z36)</f>
        <v>0</v>
      </c>
      <c r="AA28" s="55">
        <f>SUM(AA29:AA36)</f>
        <v>0</v>
      </c>
      <c r="AB28" s="25"/>
      <c r="AC28" s="25"/>
      <c r="AD28" s="25"/>
      <c r="AE28" s="25"/>
      <c r="AF28" s="25"/>
      <c r="AG28" s="25"/>
      <c r="AH28" s="25"/>
      <c r="AI28" s="25"/>
      <c r="AJ28" s="25"/>
    </row>
    <row r="29" s="13" customFormat="1" ht="53" customHeight="1" spans="1:38">
      <c r="A29" s="27">
        <v>13</v>
      </c>
      <c r="B29" s="27"/>
      <c r="C29" s="27" t="s">
        <v>266</v>
      </c>
      <c r="D29" s="27" t="s">
        <v>267</v>
      </c>
      <c r="E29" s="27" t="s">
        <v>92</v>
      </c>
      <c r="F29" s="27" t="s">
        <v>268</v>
      </c>
      <c r="G29" s="27" t="s">
        <v>269</v>
      </c>
      <c r="H29" s="27" t="s">
        <v>270</v>
      </c>
      <c r="I29" s="27" t="s">
        <v>271</v>
      </c>
      <c r="J29" s="34">
        <v>1</v>
      </c>
      <c r="K29" s="27" t="s">
        <v>272</v>
      </c>
      <c r="L29" s="27" t="s">
        <v>273</v>
      </c>
      <c r="M29" s="27" t="s">
        <v>274</v>
      </c>
      <c r="N29" s="27" t="s">
        <v>275</v>
      </c>
      <c r="O29" s="27" t="s">
        <v>275</v>
      </c>
      <c r="P29" s="27" t="s">
        <v>276</v>
      </c>
      <c r="Q29" s="48">
        <v>0.98</v>
      </c>
      <c r="R29" s="27" t="s">
        <v>147</v>
      </c>
      <c r="S29" s="27" t="s">
        <v>268</v>
      </c>
      <c r="T29" s="34" t="s">
        <v>277</v>
      </c>
      <c r="U29" s="60">
        <v>13468699239</v>
      </c>
      <c r="V29" s="27" t="s">
        <v>134</v>
      </c>
      <c r="W29" s="59">
        <f>SUM(X29:AA29)</f>
        <v>36</v>
      </c>
      <c r="X29" s="55">
        <v>36</v>
      </c>
      <c r="Y29" s="55"/>
      <c r="Z29" s="55"/>
      <c r="AA29" s="55"/>
      <c r="AB29" s="27">
        <v>3403</v>
      </c>
      <c r="AC29" s="27">
        <v>195</v>
      </c>
      <c r="AD29" s="27" t="s">
        <v>109</v>
      </c>
      <c r="AE29" s="27" t="s">
        <v>109</v>
      </c>
      <c r="AF29" s="27" t="s">
        <v>109</v>
      </c>
      <c r="AG29" s="34" t="s">
        <v>135</v>
      </c>
      <c r="AH29" s="27" t="s">
        <v>278</v>
      </c>
      <c r="AI29" s="34" t="s">
        <v>135</v>
      </c>
      <c r="AJ29" s="27" t="s">
        <v>278</v>
      </c>
      <c r="AK29" s="13" t="s">
        <v>152</v>
      </c>
      <c r="AL29" s="13" t="s">
        <v>279</v>
      </c>
    </row>
    <row r="30" s="14" customFormat="1" ht="82" customHeight="1" spans="1:38">
      <c r="A30" s="27">
        <v>14</v>
      </c>
      <c r="B30" s="27"/>
      <c r="C30" s="27" t="s">
        <v>280</v>
      </c>
      <c r="D30" s="26" t="s">
        <v>281</v>
      </c>
      <c r="E30" s="32" t="s">
        <v>92</v>
      </c>
      <c r="F30" s="27" t="s">
        <v>282</v>
      </c>
      <c r="G30" s="27" t="s">
        <v>283</v>
      </c>
      <c r="H30" s="32" t="s">
        <v>284</v>
      </c>
      <c r="I30" s="27" t="s">
        <v>283</v>
      </c>
      <c r="J30" s="35" t="s">
        <v>285</v>
      </c>
      <c r="K30" s="32" t="s">
        <v>286</v>
      </c>
      <c r="L30" s="27" t="s">
        <v>287</v>
      </c>
      <c r="M30" s="27" t="s">
        <v>288</v>
      </c>
      <c r="N30" s="27" t="s">
        <v>289</v>
      </c>
      <c r="O30" s="42" t="s">
        <v>290</v>
      </c>
      <c r="P30" s="32" t="s">
        <v>291</v>
      </c>
      <c r="Q30" s="48">
        <v>0.9</v>
      </c>
      <c r="R30" s="27" t="s">
        <v>147</v>
      </c>
      <c r="S30" s="35" t="s">
        <v>292</v>
      </c>
      <c r="T30" s="27" t="s">
        <v>293</v>
      </c>
      <c r="U30" s="60" t="s">
        <v>294</v>
      </c>
      <c r="V30" s="27" t="s">
        <v>134</v>
      </c>
      <c r="W30" s="59">
        <f t="shared" ref="W30:W36" si="3">SUM(X30:AA30)</f>
        <v>100</v>
      </c>
      <c r="X30" s="55">
        <v>100</v>
      </c>
      <c r="Y30" s="55"/>
      <c r="Z30" s="55"/>
      <c r="AA30" s="55"/>
      <c r="AB30" s="25">
        <v>489</v>
      </c>
      <c r="AC30" s="25">
        <v>236</v>
      </c>
      <c r="AD30" s="27" t="s">
        <v>109</v>
      </c>
      <c r="AE30" s="32" t="s">
        <v>109</v>
      </c>
      <c r="AF30" s="32" t="s">
        <v>135</v>
      </c>
      <c r="AG30" s="32" t="s">
        <v>135</v>
      </c>
      <c r="AH30" s="26" t="s">
        <v>295</v>
      </c>
      <c r="AI30" s="32" t="s">
        <v>135</v>
      </c>
      <c r="AJ30" s="35" t="s">
        <v>151</v>
      </c>
      <c r="AK30" s="14" t="s">
        <v>152</v>
      </c>
      <c r="AL30" s="72" t="s">
        <v>153</v>
      </c>
    </row>
    <row r="31" s="9" customFormat="1" ht="67" customHeight="1" spans="1:38">
      <c r="A31" s="27">
        <v>15</v>
      </c>
      <c r="B31" s="27"/>
      <c r="C31" s="27" t="s">
        <v>296</v>
      </c>
      <c r="D31" s="27" t="s">
        <v>297</v>
      </c>
      <c r="E31" s="32" t="s">
        <v>92</v>
      </c>
      <c r="F31" s="27" t="s">
        <v>282</v>
      </c>
      <c r="G31" s="27" t="s">
        <v>283</v>
      </c>
      <c r="H31" s="32" t="s">
        <v>284</v>
      </c>
      <c r="I31" s="27" t="s">
        <v>283</v>
      </c>
      <c r="J31" s="35" t="s">
        <v>285</v>
      </c>
      <c r="K31" s="32" t="s">
        <v>286</v>
      </c>
      <c r="L31" s="27" t="s">
        <v>287</v>
      </c>
      <c r="M31" s="27" t="s">
        <v>288</v>
      </c>
      <c r="N31" s="27" t="s">
        <v>289</v>
      </c>
      <c r="O31" s="42" t="s">
        <v>290</v>
      </c>
      <c r="P31" s="32" t="s">
        <v>291</v>
      </c>
      <c r="Q31" s="48">
        <v>0.9</v>
      </c>
      <c r="R31" s="27" t="s">
        <v>147</v>
      </c>
      <c r="S31" s="35" t="s">
        <v>298</v>
      </c>
      <c r="T31" s="27" t="s">
        <v>299</v>
      </c>
      <c r="U31" s="60" t="s">
        <v>300</v>
      </c>
      <c r="V31" s="27" t="s">
        <v>134</v>
      </c>
      <c r="W31" s="59">
        <f t="shared" si="3"/>
        <v>100</v>
      </c>
      <c r="X31" s="55">
        <v>100</v>
      </c>
      <c r="Y31" s="55"/>
      <c r="Z31" s="55"/>
      <c r="AA31" s="55"/>
      <c r="AB31" s="25">
        <v>489</v>
      </c>
      <c r="AC31" s="25">
        <v>236</v>
      </c>
      <c r="AD31" s="27" t="s">
        <v>109</v>
      </c>
      <c r="AE31" s="32" t="s">
        <v>109</v>
      </c>
      <c r="AF31" s="32" t="s">
        <v>135</v>
      </c>
      <c r="AG31" s="32" t="s">
        <v>135</v>
      </c>
      <c r="AH31" s="26" t="s">
        <v>295</v>
      </c>
      <c r="AI31" s="32" t="s">
        <v>135</v>
      </c>
      <c r="AJ31" s="35" t="s">
        <v>151</v>
      </c>
      <c r="AK31" s="9" t="s">
        <v>152</v>
      </c>
      <c r="AL31" s="13" t="s">
        <v>153</v>
      </c>
    </row>
    <row r="32" s="9" customFormat="1" ht="89" customHeight="1" spans="1:38">
      <c r="A32" s="27">
        <v>16</v>
      </c>
      <c r="B32" s="27"/>
      <c r="C32" s="27" t="s">
        <v>301</v>
      </c>
      <c r="D32" s="35" t="s">
        <v>302</v>
      </c>
      <c r="E32" s="32" t="s">
        <v>92</v>
      </c>
      <c r="F32" s="27" t="s">
        <v>282</v>
      </c>
      <c r="G32" s="27" t="s">
        <v>283</v>
      </c>
      <c r="H32" s="32" t="s">
        <v>284</v>
      </c>
      <c r="I32" s="27" t="s">
        <v>283</v>
      </c>
      <c r="J32" s="35" t="s">
        <v>285</v>
      </c>
      <c r="K32" s="32" t="s">
        <v>286</v>
      </c>
      <c r="L32" s="27" t="s">
        <v>287</v>
      </c>
      <c r="M32" s="27" t="s">
        <v>288</v>
      </c>
      <c r="N32" s="27" t="s">
        <v>289</v>
      </c>
      <c r="O32" s="42" t="s">
        <v>290</v>
      </c>
      <c r="P32" s="32" t="s">
        <v>291</v>
      </c>
      <c r="Q32" s="48">
        <v>0.9</v>
      </c>
      <c r="R32" s="27" t="s">
        <v>147</v>
      </c>
      <c r="S32" s="35" t="s">
        <v>148</v>
      </c>
      <c r="T32" s="27" t="s">
        <v>149</v>
      </c>
      <c r="U32" s="34">
        <v>18729653896</v>
      </c>
      <c r="V32" s="27" t="s">
        <v>134</v>
      </c>
      <c r="W32" s="59">
        <f t="shared" si="3"/>
        <v>100</v>
      </c>
      <c r="X32" s="55">
        <v>100</v>
      </c>
      <c r="Y32" s="55"/>
      <c r="Z32" s="55"/>
      <c r="AA32" s="55"/>
      <c r="AB32" s="25">
        <v>286</v>
      </c>
      <c r="AC32" s="25">
        <v>176</v>
      </c>
      <c r="AD32" s="27" t="s">
        <v>109</v>
      </c>
      <c r="AE32" s="32" t="s">
        <v>109</v>
      </c>
      <c r="AF32" s="32" t="s">
        <v>135</v>
      </c>
      <c r="AG32" s="32" t="s">
        <v>135</v>
      </c>
      <c r="AH32" s="26" t="s">
        <v>295</v>
      </c>
      <c r="AI32" s="32" t="s">
        <v>135</v>
      </c>
      <c r="AJ32" s="35" t="s">
        <v>151</v>
      </c>
      <c r="AK32" s="9" t="s">
        <v>152</v>
      </c>
      <c r="AL32" s="13" t="s">
        <v>153</v>
      </c>
    </row>
    <row r="33" s="13" customFormat="1" ht="60" customHeight="1" spans="1:38">
      <c r="A33" s="27">
        <v>17</v>
      </c>
      <c r="B33" s="27"/>
      <c r="C33" s="36" t="s">
        <v>303</v>
      </c>
      <c r="D33" s="37" t="s">
        <v>304</v>
      </c>
      <c r="E33" s="38" t="s">
        <v>92</v>
      </c>
      <c r="F33" s="38" t="s">
        <v>305</v>
      </c>
      <c r="G33" s="37" t="s">
        <v>306</v>
      </c>
      <c r="H33" s="37" t="s">
        <v>307</v>
      </c>
      <c r="I33" s="37" t="s">
        <v>308</v>
      </c>
      <c r="J33" s="37" t="s">
        <v>309</v>
      </c>
      <c r="K33" s="48">
        <v>1</v>
      </c>
      <c r="L33" s="48">
        <v>1</v>
      </c>
      <c r="M33" s="27" t="s">
        <v>310</v>
      </c>
      <c r="N33" s="27" t="s">
        <v>311</v>
      </c>
      <c r="O33" s="27" t="s">
        <v>312</v>
      </c>
      <c r="P33" s="27" t="s">
        <v>165</v>
      </c>
      <c r="Q33" s="27" t="s">
        <v>313</v>
      </c>
      <c r="R33" s="27" t="s">
        <v>147</v>
      </c>
      <c r="S33" s="27" t="s">
        <v>314</v>
      </c>
      <c r="T33" s="27" t="s">
        <v>315</v>
      </c>
      <c r="U33" s="27">
        <v>18109162333</v>
      </c>
      <c r="V33" s="27" t="s">
        <v>134</v>
      </c>
      <c r="W33" s="59">
        <f t="shared" si="3"/>
        <v>60</v>
      </c>
      <c r="X33" s="62">
        <v>60</v>
      </c>
      <c r="Y33" s="62">
        <v>0</v>
      </c>
      <c r="Z33" s="62">
        <v>0</v>
      </c>
      <c r="AA33" s="62">
        <v>0</v>
      </c>
      <c r="AB33" s="27">
        <v>1224</v>
      </c>
      <c r="AC33" s="27">
        <v>293</v>
      </c>
      <c r="AD33" s="27" t="s">
        <v>109</v>
      </c>
      <c r="AE33" s="27" t="s">
        <v>109</v>
      </c>
      <c r="AF33" s="27" t="s">
        <v>135</v>
      </c>
      <c r="AG33" s="27" t="s">
        <v>109</v>
      </c>
      <c r="AH33" s="27" t="s">
        <v>316</v>
      </c>
      <c r="AI33" s="27" t="s">
        <v>135</v>
      </c>
      <c r="AJ33" s="27" t="s">
        <v>317</v>
      </c>
      <c r="AL33" s="13" t="s">
        <v>318</v>
      </c>
    </row>
    <row r="34" s="13" customFormat="1" ht="112" customHeight="1" spans="1:38">
      <c r="A34" s="27">
        <v>18</v>
      </c>
      <c r="B34" s="27"/>
      <c r="C34" s="26" t="s">
        <v>319</v>
      </c>
      <c r="D34" s="27" t="s">
        <v>320</v>
      </c>
      <c r="E34" s="27" t="s">
        <v>92</v>
      </c>
      <c r="F34" s="27" t="s">
        <v>321</v>
      </c>
      <c r="G34" s="33" t="s">
        <v>322</v>
      </c>
      <c r="H34" s="27" t="s">
        <v>323</v>
      </c>
      <c r="I34" s="27" t="s">
        <v>324</v>
      </c>
      <c r="J34" s="27" t="s">
        <v>325</v>
      </c>
      <c r="K34" s="27" t="s">
        <v>326</v>
      </c>
      <c r="L34" s="27" t="s">
        <v>327</v>
      </c>
      <c r="M34" s="27" t="s">
        <v>328</v>
      </c>
      <c r="N34" s="27" t="s">
        <v>329</v>
      </c>
      <c r="O34" s="27" t="s">
        <v>330</v>
      </c>
      <c r="P34" s="27" t="s">
        <v>331</v>
      </c>
      <c r="Q34" s="27" t="s">
        <v>166</v>
      </c>
      <c r="R34" s="27" t="s">
        <v>147</v>
      </c>
      <c r="S34" s="27" t="s">
        <v>332</v>
      </c>
      <c r="T34" s="27" t="s">
        <v>333</v>
      </c>
      <c r="U34" s="60">
        <v>15891163626</v>
      </c>
      <c r="V34" s="27" t="s">
        <v>134</v>
      </c>
      <c r="W34" s="59">
        <f t="shared" si="3"/>
        <v>140</v>
      </c>
      <c r="X34" s="59">
        <v>140</v>
      </c>
      <c r="Y34" s="59"/>
      <c r="Z34" s="59"/>
      <c r="AA34" s="59"/>
      <c r="AB34" s="27" t="s">
        <v>334</v>
      </c>
      <c r="AC34" s="27" t="s">
        <v>335</v>
      </c>
      <c r="AD34" s="27" t="s">
        <v>109</v>
      </c>
      <c r="AE34" s="27" t="s">
        <v>135</v>
      </c>
      <c r="AF34" s="27" t="s">
        <v>109</v>
      </c>
      <c r="AG34" s="27" t="s">
        <v>135</v>
      </c>
      <c r="AH34" s="27" t="s">
        <v>336</v>
      </c>
      <c r="AI34" s="27" t="s">
        <v>135</v>
      </c>
      <c r="AJ34" s="27" t="s">
        <v>336</v>
      </c>
      <c r="AL34" s="13" t="s">
        <v>337</v>
      </c>
    </row>
    <row r="35" s="13" customFormat="1" ht="84" customHeight="1" spans="1:38">
      <c r="A35" s="27">
        <v>19</v>
      </c>
      <c r="B35" s="27"/>
      <c r="C35" s="27" t="s">
        <v>338</v>
      </c>
      <c r="D35" s="27" t="s">
        <v>339</v>
      </c>
      <c r="E35" s="34" t="s">
        <v>92</v>
      </c>
      <c r="F35" s="27" t="s">
        <v>321</v>
      </c>
      <c r="G35" s="33" t="s">
        <v>340</v>
      </c>
      <c r="H35" s="27" t="s">
        <v>341</v>
      </c>
      <c r="I35" s="27" t="s">
        <v>342</v>
      </c>
      <c r="J35" s="27" t="s">
        <v>339</v>
      </c>
      <c r="K35" s="27" t="s">
        <v>326</v>
      </c>
      <c r="L35" s="27" t="s">
        <v>327</v>
      </c>
      <c r="M35" s="27" t="s">
        <v>343</v>
      </c>
      <c r="N35" s="27" t="s">
        <v>344</v>
      </c>
      <c r="O35" s="27" t="s">
        <v>345</v>
      </c>
      <c r="P35" s="27" t="s">
        <v>276</v>
      </c>
      <c r="Q35" s="27" t="s">
        <v>166</v>
      </c>
      <c r="R35" s="27" t="s">
        <v>147</v>
      </c>
      <c r="S35" s="34" t="s">
        <v>332</v>
      </c>
      <c r="T35" s="34" t="s">
        <v>333</v>
      </c>
      <c r="U35" s="60">
        <v>15891163626</v>
      </c>
      <c r="V35" s="27" t="s">
        <v>134</v>
      </c>
      <c r="W35" s="59">
        <f t="shared" si="3"/>
        <v>30</v>
      </c>
      <c r="X35" s="55">
        <v>30</v>
      </c>
      <c r="Y35" s="55"/>
      <c r="Z35" s="55"/>
      <c r="AA35" s="55"/>
      <c r="AB35" s="34">
        <v>30</v>
      </c>
      <c r="AC35" s="34">
        <v>8</v>
      </c>
      <c r="AD35" s="34" t="s">
        <v>135</v>
      </c>
      <c r="AE35" s="34"/>
      <c r="AF35" s="34" t="s">
        <v>109</v>
      </c>
      <c r="AG35" s="34" t="s">
        <v>135</v>
      </c>
      <c r="AH35" s="27" t="s">
        <v>346</v>
      </c>
      <c r="AI35" s="34" t="s">
        <v>135</v>
      </c>
      <c r="AJ35" s="27" t="s">
        <v>347</v>
      </c>
      <c r="AL35" s="13" t="s">
        <v>337</v>
      </c>
    </row>
    <row r="36" s="13" customFormat="1" ht="48" customHeight="1" spans="1:38">
      <c r="A36" s="27">
        <v>20</v>
      </c>
      <c r="B36" s="27"/>
      <c r="C36" s="27" t="s">
        <v>348</v>
      </c>
      <c r="D36" s="27" t="s">
        <v>349</v>
      </c>
      <c r="E36" s="34" t="s">
        <v>92</v>
      </c>
      <c r="F36" s="27" t="s">
        <v>350</v>
      </c>
      <c r="G36" s="33" t="s">
        <v>351</v>
      </c>
      <c r="H36" s="34" t="s">
        <v>95</v>
      </c>
      <c r="I36" s="27" t="s">
        <v>352</v>
      </c>
      <c r="J36" s="42" t="s">
        <v>353</v>
      </c>
      <c r="K36" s="27" t="s">
        <v>326</v>
      </c>
      <c r="L36" s="27" t="s">
        <v>354</v>
      </c>
      <c r="M36" s="42" t="s">
        <v>355</v>
      </c>
      <c r="N36" s="27" t="s">
        <v>356</v>
      </c>
      <c r="O36" s="27" t="s">
        <v>357</v>
      </c>
      <c r="P36" s="27" t="s">
        <v>358</v>
      </c>
      <c r="Q36" s="27" t="s">
        <v>359</v>
      </c>
      <c r="R36" s="27" t="s">
        <v>147</v>
      </c>
      <c r="S36" s="27" t="s">
        <v>231</v>
      </c>
      <c r="T36" s="27" t="s">
        <v>232</v>
      </c>
      <c r="U36" s="27">
        <v>13772805200</v>
      </c>
      <c r="V36" s="27" t="s">
        <v>108</v>
      </c>
      <c r="W36" s="59">
        <f t="shared" si="3"/>
        <v>200</v>
      </c>
      <c r="X36" s="55">
        <v>200</v>
      </c>
      <c r="Y36" s="55"/>
      <c r="Z36" s="55"/>
      <c r="AA36" s="55"/>
      <c r="AB36" s="34">
        <v>750</v>
      </c>
      <c r="AC36" s="34">
        <v>350</v>
      </c>
      <c r="AD36" s="34" t="s">
        <v>109</v>
      </c>
      <c r="AE36" s="34" t="s">
        <v>109</v>
      </c>
      <c r="AF36" s="34" t="s">
        <v>135</v>
      </c>
      <c r="AG36" s="34" t="s">
        <v>109</v>
      </c>
      <c r="AH36" s="34"/>
      <c r="AI36" s="34" t="s">
        <v>109</v>
      </c>
      <c r="AJ36" s="34"/>
      <c r="AK36" s="13" t="s">
        <v>152</v>
      </c>
      <c r="AL36" s="13" t="s">
        <v>231</v>
      </c>
    </row>
    <row r="37" spans="1:36">
      <c r="A37" s="25"/>
      <c r="B37" s="26" t="s">
        <v>360</v>
      </c>
      <c r="C37" s="25"/>
      <c r="D37" s="25"/>
      <c r="E37" s="25"/>
      <c r="F37" s="25"/>
      <c r="G37" s="25"/>
      <c r="H37" s="25"/>
      <c r="I37" s="25"/>
      <c r="J37" s="25"/>
      <c r="K37" s="25"/>
      <c r="L37" s="25"/>
      <c r="M37" s="25"/>
      <c r="N37" s="25"/>
      <c r="O37" s="25"/>
      <c r="P37" s="25"/>
      <c r="Q37" s="25"/>
      <c r="R37" s="25"/>
      <c r="S37" s="25"/>
      <c r="T37" s="25"/>
      <c r="U37" s="25"/>
      <c r="V37" s="25"/>
      <c r="W37" s="55"/>
      <c r="X37" s="55"/>
      <c r="Y37" s="55"/>
      <c r="Z37" s="55"/>
      <c r="AA37" s="55"/>
      <c r="AB37" s="25"/>
      <c r="AC37" s="25"/>
      <c r="AD37" s="25"/>
      <c r="AE37" s="25"/>
      <c r="AF37" s="25"/>
      <c r="AG37" s="25"/>
      <c r="AH37" s="25"/>
      <c r="AI37" s="25"/>
      <c r="AJ37" s="25"/>
    </row>
    <row r="38" ht="27" spans="1:36">
      <c r="A38" s="25"/>
      <c r="B38" s="26" t="s">
        <v>361</v>
      </c>
      <c r="C38" s="25"/>
      <c r="D38" s="25"/>
      <c r="E38" s="25"/>
      <c r="F38" s="25"/>
      <c r="G38" s="25"/>
      <c r="H38" s="25"/>
      <c r="I38" s="25"/>
      <c r="J38" s="25"/>
      <c r="K38" s="25"/>
      <c r="L38" s="25"/>
      <c r="M38" s="25"/>
      <c r="N38" s="25"/>
      <c r="O38" s="25"/>
      <c r="P38" s="25"/>
      <c r="Q38" s="25"/>
      <c r="R38" s="25"/>
      <c r="S38" s="25"/>
      <c r="T38" s="25"/>
      <c r="U38" s="25"/>
      <c r="V38" s="25"/>
      <c r="W38" s="55"/>
      <c r="X38" s="55"/>
      <c r="Y38" s="55"/>
      <c r="Z38" s="55"/>
      <c r="AA38" s="55"/>
      <c r="AB38" s="25"/>
      <c r="AC38" s="25"/>
      <c r="AD38" s="25"/>
      <c r="AE38" s="25"/>
      <c r="AF38" s="25"/>
      <c r="AG38" s="25"/>
      <c r="AH38" s="25"/>
      <c r="AI38" s="25"/>
      <c r="AJ38" s="25"/>
    </row>
    <row r="39" s="9" customFormat="1" ht="27" spans="1:36">
      <c r="A39" s="25"/>
      <c r="B39" s="26" t="s">
        <v>362</v>
      </c>
      <c r="C39" s="25"/>
      <c r="D39" s="25"/>
      <c r="E39" s="25"/>
      <c r="F39" s="25"/>
      <c r="G39" s="25"/>
      <c r="H39" s="25"/>
      <c r="I39" s="25"/>
      <c r="J39" s="25"/>
      <c r="K39" s="25"/>
      <c r="L39" s="25"/>
      <c r="M39" s="25"/>
      <c r="N39" s="25"/>
      <c r="O39" s="25"/>
      <c r="P39" s="25"/>
      <c r="Q39" s="25"/>
      <c r="R39" s="25"/>
      <c r="S39" s="25"/>
      <c r="T39" s="25"/>
      <c r="U39" s="25"/>
      <c r="V39" s="25"/>
      <c r="W39" s="55">
        <f>X39+Y39+Z39+AA39</f>
        <v>522</v>
      </c>
      <c r="X39" s="55">
        <f>SUM(X40:X44)</f>
        <v>522</v>
      </c>
      <c r="Y39" s="55">
        <f>SUM(Y40:Y44)</f>
        <v>0</v>
      </c>
      <c r="Z39" s="55">
        <f>SUM(Z40:Z44)</f>
        <v>0</v>
      </c>
      <c r="AA39" s="55">
        <f>SUM(AA40:AA44)</f>
        <v>0</v>
      </c>
      <c r="AB39" s="25"/>
      <c r="AC39" s="25"/>
      <c r="AD39" s="25"/>
      <c r="AE39" s="25"/>
      <c r="AF39" s="25"/>
      <c r="AG39" s="25"/>
      <c r="AH39" s="25"/>
      <c r="AI39" s="25"/>
      <c r="AJ39" s="25"/>
    </row>
    <row r="40" s="13" customFormat="1" ht="67" customHeight="1" spans="1:38">
      <c r="A40" s="27">
        <v>21</v>
      </c>
      <c r="B40" s="27"/>
      <c r="C40" s="33" t="s">
        <v>363</v>
      </c>
      <c r="D40" s="33" t="s">
        <v>364</v>
      </c>
      <c r="E40" s="33" t="s">
        <v>92</v>
      </c>
      <c r="F40" s="33" t="s">
        <v>365</v>
      </c>
      <c r="G40" s="33" t="s">
        <v>366</v>
      </c>
      <c r="H40" s="33" t="s">
        <v>367</v>
      </c>
      <c r="I40" s="33" t="s">
        <v>368</v>
      </c>
      <c r="J40" s="33" t="s">
        <v>369</v>
      </c>
      <c r="K40" s="33" t="s">
        <v>370</v>
      </c>
      <c r="L40" s="33" t="s">
        <v>371</v>
      </c>
      <c r="M40" s="33"/>
      <c r="N40" s="33" t="s">
        <v>372</v>
      </c>
      <c r="O40" s="33" t="s">
        <v>373</v>
      </c>
      <c r="P40" s="33" t="s">
        <v>374</v>
      </c>
      <c r="Q40" s="33" t="s">
        <v>375</v>
      </c>
      <c r="R40" s="27" t="s">
        <v>147</v>
      </c>
      <c r="S40" s="33" t="s">
        <v>376</v>
      </c>
      <c r="T40" s="33" t="s">
        <v>377</v>
      </c>
      <c r="U40" s="33">
        <v>5512593</v>
      </c>
      <c r="V40" s="27" t="s">
        <v>134</v>
      </c>
      <c r="W40" s="59">
        <f>SUM(X40:AA40)</f>
        <v>125</v>
      </c>
      <c r="X40" s="59">
        <v>125</v>
      </c>
      <c r="Y40" s="59">
        <v>0</v>
      </c>
      <c r="Z40" s="59">
        <v>0</v>
      </c>
      <c r="AA40" s="59">
        <v>0</v>
      </c>
      <c r="AB40" s="33" t="s">
        <v>378</v>
      </c>
      <c r="AC40" s="33"/>
      <c r="AD40" s="33" t="s">
        <v>109</v>
      </c>
      <c r="AE40" s="33" t="s">
        <v>109</v>
      </c>
      <c r="AF40" s="33" t="s">
        <v>109</v>
      </c>
      <c r="AG40" s="33" t="s">
        <v>109</v>
      </c>
      <c r="AH40" s="33"/>
      <c r="AI40" s="33"/>
      <c r="AJ40" s="33"/>
      <c r="AL40" s="12" t="s">
        <v>147</v>
      </c>
    </row>
    <row r="41" s="13" customFormat="1" ht="48" customHeight="1" spans="1:38">
      <c r="A41" s="27">
        <v>22</v>
      </c>
      <c r="B41" s="27"/>
      <c r="C41" s="39" t="s">
        <v>379</v>
      </c>
      <c r="D41" s="39" t="s">
        <v>380</v>
      </c>
      <c r="E41" s="39" t="s">
        <v>92</v>
      </c>
      <c r="F41" s="39" t="s">
        <v>381</v>
      </c>
      <c r="G41" s="39" t="s">
        <v>382</v>
      </c>
      <c r="H41" s="39" t="s">
        <v>383</v>
      </c>
      <c r="I41" s="39" t="s">
        <v>384</v>
      </c>
      <c r="J41" s="39">
        <v>21</v>
      </c>
      <c r="K41" s="49">
        <v>1</v>
      </c>
      <c r="L41" s="39" t="s">
        <v>385</v>
      </c>
      <c r="M41" s="39" t="s">
        <v>386</v>
      </c>
      <c r="N41" s="39"/>
      <c r="O41" s="26" t="s">
        <v>387</v>
      </c>
      <c r="P41" s="26" t="s">
        <v>388</v>
      </c>
      <c r="Q41" s="26" t="s">
        <v>389</v>
      </c>
      <c r="R41" s="27" t="s">
        <v>147</v>
      </c>
      <c r="S41" s="26" t="s">
        <v>390</v>
      </c>
      <c r="T41" s="26" t="s">
        <v>391</v>
      </c>
      <c r="U41" s="26" t="s">
        <v>392</v>
      </c>
      <c r="V41" s="27" t="s">
        <v>134</v>
      </c>
      <c r="W41" s="59">
        <f>SUM(X41:AA41)</f>
        <v>63</v>
      </c>
      <c r="X41" s="63">
        <v>63</v>
      </c>
      <c r="Y41" s="63"/>
      <c r="Z41" s="63"/>
      <c r="AA41" s="63"/>
      <c r="AB41" s="26" t="s">
        <v>393</v>
      </c>
      <c r="AC41" s="39"/>
      <c r="AD41" s="26" t="s">
        <v>109</v>
      </c>
      <c r="AE41" s="26" t="s">
        <v>109</v>
      </c>
      <c r="AF41" s="26" t="s">
        <v>109</v>
      </c>
      <c r="AG41" s="26" t="s">
        <v>109</v>
      </c>
      <c r="AH41" s="26"/>
      <c r="AI41" s="26" t="s">
        <v>109</v>
      </c>
      <c r="AJ41" s="26"/>
      <c r="AL41" s="12" t="s">
        <v>147</v>
      </c>
    </row>
    <row r="42" s="13" customFormat="1" ht="48" customHeight="1" spans="1:38">
      <c r="A42" s="27">
        <v>23</v>
      </c>
      <c r="B42" s="27"/>
      <c r="C42" s="39" t="s">
        <v>394</v>
      </c>
      <c r="D42" s="39" t="s">
        <v>395</v>
      </c>
      <c r="E42" s="39" t="s">
        <v>92</v>
      </c>
      <c r="F42" s="39" t="s">
        <v>396</v>
      </c>
      <c r="G42" s="39" t="s">
        <v>397</v>
      </c>
      <c r="H42" s="39" t="s">
        <v>383</v>
      </c>
      <c r="I42" s="39" t="s">
        <v>398</v>
      </c>
      <c r="J42" s="39">
        <v>34</v>
      </c>
      <c r="K42" s="49">
        <v>1</v>
      </c>
      <c r="L42" s="39" t="s">
        <v>385</v>
      </c>
      <c r="M42" s="39" t="s">
        <v>399</v>
      </c>
      <c r="N42" s="39"/>
      <c r="O42" s="26" t="s">
        <v>387</v>
      </c>
      <c r="P42" s="26" t="s">
        <v>388</v>
      </c>
      <c r="Q42" s="26" t="s">
        <v>389</v>
      </c>
      <c r="R42" s="27" t="s">
        <v>147</v>
      </c>
      <c r="S42" s="26" t="s">
        <v>390</v>
      </c>
      <c r="T42" s="26" t="s">
        <v>391</v>
      </c>
      <c r="U42" s="26" t="s">
        <v>392</v>
      </c>
      <c r="V42" s="27" t="s">
        <v>134</v>
      </c>
      <c r="W42" s="59">
        <f>SUM(X42:AA42)</f>
        <v>204</v>
      </c>
      <c r="X42" s="63">
        <v>204</v>
      </c>
      <c r="Y42" s="63"/>
      <c r="Z42" s="63"/>
      <c r="AA42" s="63"/>
      <c r="AB42" s="26" t="s">
        <v>393</v>
      </c>
      <c r="AC42" s="39"/>
      <c r="AD42" s="26" t="s">
        <v>109</v>
      </c>
      <c r="AE42" s="26" t="s">
        <v>109</v>
      </c>
      <c r="AF42" s="26" t="s">
        <v>109</v>
      </c>
      <c r="AG42" s="26" t="s">
        <v>109</v>
      </c>
      <c r="AH42" s="26"/>
      <c r="AI42" s="26" t="s">
        <v>109</v>
      </c>
      <c r="AJ42" s="26"/>
      <c r="AL42" s="12" t="s">
        <v>147</v>
      </c>
    </row>
    <row r="43" s="13" customFormat="1" ht="84" customHeight="1" spans="1:38">
      <c r="A43" s="27">
        <v>24</v>
      </c>
      <c r="B43" s="27"/>
      <c r="C43" s="39" t="s">
        <v>400</v>
      </c>
      <c r="D43" s="39" t="s">
        <v>401</v>
      </c>
      <c r="E43" s="39" t="s">
        <v>92</v>
      </c>
      <c r="F43" s="39" t="s">
        <v>396</v>
      </c>
      <c r="G43" s="39" t="s">
        <v>402</v>
      </c>
      <c r="H43" s="39" t="s">
        <v>383</v>
      </c>
      <c r="I43" s="39" t="s">
        <v>403</v>
      </c>
      <c r="J43" s="39">
        <v>16</v>
      </c>
      <c r="K43" s="49">
        <v>1</v>
      </c>
      <c r="L43" s="39" t="s">
        <v>385</v>
      </c>
      <c r="M43" s="39" t="s">
        <v>251</v>
      </c>
      <c r="N43" s="39"/>
      <c r="O43" s="26" t="s">
        <v>387</v>
      </c>
      <c r="P43" s="26" t="s">
        <v>388</v>
      </c>
      <c r="Q43" s="26" t="s">
        <v>389</v>
      </c>
      <c r="R43" s="27" t="s">
        <v>147</v>
      </c>
      <c r="S43" s="26" t="s">
        <v>390</v>
      </c>
      <c r="T43" s="26" t="s">
        <v>391</v>
      </c>
      <c r="U43" s="26" t="s">
        <v>392</v>
      </c>
      <c r="V43" s="27" t="s">
        <v>134</v>
      </c>
      <c r="W43" s="59">
        <f>SUM(X43:AA43)</f>
        <v>80</v>
      </c>
      <c r="X43" s="63">
        <v>80</v>
      </c>
      <c r="Y43" s="63"/>
      <c r="Z43" s="63"/>
      <c r="AA43" s="63"/>
      <c r="AB43" s="26" t="s">
        <v>393</v>
      </c>
      <c r="AC43" s="39"/>
      <c r="AD43" s="26" t="s">
        <v>109</v>
      </c>
      <c r="AE43" s="26" t="s">
        <v>109</v>
      </c>
      <c r="AF43" s="26" t="s">
        <v>109</v>
      </c>
      <c r="AG43" s="26" t="s">
        <v>109</v>
      </c>
      <c r="AH43" s="26"/>
      <c r="AI43" s="26" t="s">
        <v>109</v>
      </c>
      <c r="AJ43" s="26"/>
      <c r="AL43" s="12" t="s">
        <v>147</v>
      </c>
    </row>
    <row r="44" s="13" customFormat="1" ht="47" customHeight="1" spans="1:38">
      <c r="A44" s="27">
        <v>25</v>
      </c>
      <c r="B44" s="27"/>
      <c r="C44" s="26" t="s">
        <v>404</v>
      </c>
      <c r="D44" s="26" t="s">
        <v>405</v>
      </c>
      <c r="E44" s="26" t="s">
        <v>92</v>
      </c>
      <c r="F44" s="26" t="s">
        <v>201</v>
      </c>
      <c r="G44" s="33" t="s">
        <v>202</v>
      </c>
      <c r="H44" s="26" t="s">
        <v>95</v>
      </c>
      <c r="I44" s="26" t="s">
        <v>202</v>
      </c>
      <c r="J44" s="26">
        <v>1</v>
      </c>
      <c r="K44" s="26" t="s">
        <v>406</v>
      </c>
      <c r="L44" s="26" t="s">
        <v>407</v>
      </c>
      <c r="M44" s="26" t="s">
        <v>408</v>
      </c>
      <c r="N44" s="26" t="s">
        <v>202</v>
      </c>
      <c r="O44" s="26" t="s">
        <v>202</v>
      </c>
      <c r="P44" s="26" t="s">
        <v>146</v>
      </c>
      <c r="Q44" s="49">
        <v>0.95</v>
      </c>
      <c r="R44" s="27" t="s">
        <v>147</v>
      </c>
      <c r="S44" s="26" t="s">
        <v>210</v>
      </c>
      <c r="T44" s="26" t="s">
        <v>211</v>
      </c>
      <c r="U44" s="26">
        <v>15991068687</v>
      </c>
      <c r="V44" s="27" t="s">
        <v>134</v>
      </c>
      <c r="W44" s="59">
        <f>SUM(X44:AA44)</f>
        <v>50</v>
      </c>
      <c r="X44" s="59">
        <v>50</v>
      </c>
      <c r="Y44" s="59">
        <v>0</v>
      </c>
      <c r="Z44" s="59">
        <v>0</v>
      </c>
      <c r="AA44" s="59">
        <v>0</v>
      </c>
      <c r="AB44" s="26" t="s">
        <v>409</v>
      </c>
      <c r="AC44" s="26" t="s">
        <v>213</v>
      </c>
      <c r="AD44" s="26" t="s">
        <v>109</v>
      </c>
      <c r="AE44" s="26" t="s">
        <v>109</v>
      </c>
      <c r="AF44" s="26" t="s">
        <v>109</v>
      </c>
      <c r="AG44" s="26" t="s">
        <v>109</v>
      </c>
      <c r="AH44" s="26"/>
      <c r="AI44" s="26" t="s">
        <v>109</v>
      </c>
      <c r="AJ44" s="26"/>
      <c r="AL44" s="13" t="s">
        <v>216</v>
      </c>
    </row>
    <row r="45" s="9" customFormat="1" ht="39" customHeight="1" spans="1:36">
      <c r="A45" s="25"/>
      <c r="B45" s="26" t="s">
        <v>15</v>
      </c>
      <c r="C45" s="25"/>
      <c r="D45" s="25"/>
      <c r="E45" s="25"/>
      <c r="F45" s="25"/>
      <c r="G45" s="25"/>
      <c r="H45" s="25"/>
      <c r="I45" s="25"/>
      <c r="J45" s="25"/>
      <c r="K45" s="25"/>
      <c r="L45" s="25"/>
      <c r="M45" s="25"/>
      <c r="N45" s="25"/>
      <c r="O45" s="25"/>
      <c r="P45" s="25"/>
      <c r="Q45" s="25"/>
      <c r="R45" s="25"/>
      <c r="S45" s="25"/>
      <c r="T45" s="25"/>
      <c r="U45" s="25"/>
      <c r="V45" s="25"/>
      <c r="W45" s="55">
        <f>W47</f>
        <v>20117</v>
      </c>
      <c r="X45" s="55">
        <f>X47</f>
        <v>19949</v>
      </c>
      <c r="Y45" s="55">
        <f>Y47</f>
        <v>0</v>
      </c>
      <c r="Z45" s="55">
        <f>Z47</f>
        <v>0</v>
      </c>
      <c r="AA45" s="55">
        <f>AA47</f>
        <v>168</v>
      </c>
      <c r="AB45" s="25"/>
      <c r="AC45" s="25"/>
      <c r="AD45" s="25"/>
      <c r="AE45" s="25"/>
      <c r="AF45" s="25"/>
      <c r="AG45" s="25"/>
      <c r="AH45" s="25"/>
      <c r="AI45" s="25"/>
      <c r="AJ45" s="25"/>
    </row>
    <row r="46" ht="27" spans="1:36">
      <c r="A46" s="25"/>
      <c r="B46" s="26" t="s">
        <v>410</v>
      </c>
      <c r="C46" s="25"/>
      <c r="D46" s="25"/>
      <c r="E46" s="25"/>
      <c r="F46" s="25"/>
      <c r="G46" s="25"/>
      <c r="H46" s="25"/>
      <c r="I46" s="25"/>
      <c r="J46" s="25"/>
      <c r="K46" s="25"/>
      <c r="L46" s="25"/>
      <c r="M46" s="25"/>
      <c r="N46" s="25"/>
      <c r="O46" s="25"/>
      <c r="P46" s="25"/>
      <c r="Q46" s="25"/>
      <c r="R46" s="25"/>
      <c r="S46" s="25"/>
      <c r="T46" s="25"/>
      <c r="U46" s="25"/>
      <c r="V46" s="25"/>
      <c r="W46" s="55"/>
      <c r="X46" s="55"/>
      <c r="Y46" s="55"/>
      <c r="Z46" s="55"/>
      <c r="AA46" s="55"/>
      <c r="AB46" s="25"/>
      <c r="AC46" s="25"/>
      <c r="AD46" s="25"/>
      <c r="AE46" s="25"/>
      <c r="AF46" s="25"/>
      <c r="AG46" s="25"/>
      <c r="AH46" s="25"/>
      <c r="AI46" s="25"/>
      <c r="AJ46" s="25"/>
    </row>
    <row r="47" s="9" customFormat="1" ht="39" customHeight="1" spans="1:36">
      <c r="A47" s="25"/>
      <c r="B47" s="26" t="s">
        <v>411</v>
      </c>
      <c r="C47" s="25"/>
      <c r="D47" s="25"/>
      <c r="E47" s="25"/>
      <c r="F47" s="25"/>
      <c r="G47" s="25"/>
      <c r="H47" s="25"/>
      <c r="I47" s="25"/>
      <c r="J47" s="25"/>
      <c r="K47" s="25"/>
      <c r="L47" s="25"/>
      <c r="M47" s="25"/>
      <c r="N47" s="25"/>
      <c r="O47" s="25"/>
      <c r="P47" s="25"/>
      <c r="Q47" s="25"/>
      <c r="R47" s="25"/>
      <c r="S47" s="25"/>
      <c r="T47" s="25"/>
      <c r="U47" s="25"/>
      <c r="V47" s="25"/>
      <c r="W47" s="55">
        <f>SUM(W48:W182)</f>
        <v>20117</v>
      </c>
      <c r="X47" s="55">
        <f>SUM(X48:X182)</f>
        <v>19949</v>
      </c>
      <c r="Y47" s="55">
        <f>SUM(Y48:Y182)</f>
        <v>0</v>
      </c>
      <c r="Z47" s="55">
        <f>SUM(Z48:Z182)</f>
        <v>0</v>
      </c>
      <c r="AA47" s="55">
        <f>SUM(AA48:AA182)</f>
        <v>168</v>
      </c>
      <c r="AB47" s="25"/>
      <c r="AC47" s="25"/>
      <c r="AD47" s="25"/>
      <c r="AE47" s="25"/>
      <c r="AF47" s="25"/>
      <c r="AG47" s="25"/>
      <c r="AH47" s="25"/>
      <c r="AI47" s="25"/>
      <c r="AJ47" s="25"/>
    </row>
    <row r="48" s="13" customFormat="1" ht="68.25" spans="1:16384">
      <c r="A48" s="34">
        <v>26</v>
      </c>
      <c r="B48" s="27"/>
      <c r="C48" s="40" t="s">
        <v>412</v>
      </c>
      <c r="D48" s="41" t="s">
        <v>413</v>
      </c>
      <c r="E48" s="34"/>
      <c r="F48" s="34"/>
      <c r="G48" s="41" t="s">
        <v>414</v>
      </c>
      <c r="H48" s="34"/>
      <c r="I48" s="34"/>
      <c r="J48" s="34"/>
      <c r="K48" s="34"/>
      <c r="L48" s="34"/>
      <c r="M48" s="34"/>
      <c r="N48" s="34"/>
      <c r="O48" s="34"/>
      <c r="P48" s="34"/>
      <c r="Q48" s="34"/>
      <c r="R48" s="34" t="s">
        <v>147</v>
      </c>
      <c r="S48" s="27" t="s">
        <v>172</v>
      </c>
      <c r="T48" s="34"/>
      <c r="U48" s="34"/>
      <c r="V48" s="34"/>
      <c r="W48" s="64">
        <f>SUM(X48:AA48)</f>
        <v>290</v>
      </c>
      <c r="X48" s="65">
        <v>290</v>
      </c>
      <c r="Y48" s="34"/>
      <c r="Z48" s="34"/>
      <c r="AA48" s="34"/>
      <c r="AB48" s="34"/>
      <c r="AC48" s="34"/>
      <c r="AD48" s="34"/>
      <c r="AE48" s="34"/>
      <c r="AF48" s="34"/>
      <c r="AG48" s="34"/>
      <c r="AH48" s="34"/>
      <c r="AI48" s="34"/>
      <c r="AJ48" s="73" t="s">
        <v>415</v>
      </c>
      <c r="AK48" s="74" t="s">
        <v>416</v>
      </c>
      <c r="AL48" s="12" t="s">
        <v>172</v>
      </c>
      <c r="XFC48" s="76"/>
      <c r="XFD48" s="76"/>
    </row>
    <row r="49" s="13" customFormat="1" ht="89" customHeight="1" spans="1:16384">
      <c r="A49" s="34">
        <v>27</v>
      </c>
      <c r="B49" s="27"/>
      <c r="C49" s="40" t="s">
        <v>417</v>
      </c>
      <c r="D49" s="41" t="s">
        <v>418</v>
      </c>
      <c r="E49" s="34"/>
      <c r="F49" s="34"/>
      <c r="G49" s="41" t="s">
        <v>419</v>
      </c>
      <c r="H49" s="34"/>
      <c r="I49" s="34"/>
      <c r="J49" s="34"/>
      <c r="K49" s="34"/>
      <c r="L49" s="34"/>
      <c r="M49" s="34"/>
      <c r="N49" s="34"/>
      <c r="O49" s="34"/>
      <c r="P49" s="34"/>
      <c r="Q49" s="34"/>
      <c r="R49" s="34" t="s">
        <v>147</v>
      </c>
      <c r="S49" s="27" t="s">
        <v>172</v>
      </c>
      <c r="T49" s="34"/>
      <c r="U49" s="34"/>
      <c r="V49" s="34"/>
      <c r="W49" s="64">
        <f t="shared" ref="W49:W80" si="4">SUM(X49:AA49)</f>
        <v>200</v>
      </c>
      <c r="X49" s="66">
        <v>200</v>
      </c>
      <c r="Y49" s="34"/>
      <c r="Z49" s="34"/>
      <c r="AA49" s="34"/>
      <c r="AB49" s="34"/>
      <c r="AC49" s="34"/>
      <c r="AD49" s="34"/>
      <c r="AE49" s="34"/>
      <c r="AF49" s="34"/>
      <c r="AG49" s="34"/>
      <c r="AH49" s="34"/>
      <c r="AI49" s="34"/>
      <c r="AJ49" s="73" t="s">
        <v>415</v>
      </c>
      <c r="AK49" s="74" t="s">
        <v>420</v>
      </c>
      <c r="AL49" s="12" t="s">
        <v>172</v>
      </c>
      <c r="XFC49" s="76"/>
      <c r="XFD49" s="76"/>
    </row>
    <row r="50" s="13" customFormat="1" ht="68.25" spans="1:16384">
      <c r="A50" s="34">
        <v>28</v>
      </c>
      <c r="B50" s="27"/>
      <c r="C50" s="40" t="s">
        <v>421</v>
      </c>
      <c r="D50" s="41" t="s">
        <v>422</v>
      </c>
      <c r="E50" s="34"/>
      <c r="F50" s="34"/>
      <c r="G50" s="41" t="s">
        <v>423</v>
      </c>
      <c r="H50" s="34"/>
      <c r="I50" s="34"/>
      <c r="J50" s="34"/>
      <c r="K50" s="34"/>
      <c r="L50" s="34"/>
      <c r="M50" s="34"/>
      <c r="N50" s="34"/>
      <c r="O50" s="34"/>
      <c r="P50" s="34"/>
      <c r="Q50" s="34"/>
      <c r="R50" s="34" t="s">
        <v>147</v>
      </c>
      <c r="S50" s="27" t="s">
        <v>424</v>
      </c>
      <c r="T50" s="34"/>
      <c r="U50" s="34"/>
      <c r="V50" s="34"/>
      <c r="W50" s="64">
        <f t="shared" si="4"/>
        <v>120</v>
      </c>
      <c r="X50" s="66">
        <v>120</v>
      </c>
      <c r="Y50" s="34"/>
      <c r="Z50" s="34"/>
      <c r="AA50" s="34"/>
      <c r="AB50" s="34"/>
      <c r="AC50" s="34"/>
      <c r="AD50" s="34"/>
      <c r="AE50" s="34"/>
      <c r="AF50" s="34"/>
      <c r="AG50" s="34"/>
      <c r="AH50" s="34"/>
      <c r="AI50" s="34"/>
      <c r="AJ50" s="73" t="s">
        <v>415</v>
      </c>
      <c r="AK50" s="74" t="s">
        <v>425</v>
      </c>
      <c r="AL50" s="13" t="s">
        <v>424</v>
      </c>
      <c r="XFC50" s="76"/>
      <c r="XFD50" s="76"/>
    </row>
    <row r="51" s="13" customFormat="1" ht="68.25" spans="1:16384">
      <c r="A51" s="34">
        <v>29</v>
      </c>
      <c r="B51" s="27"/>
      <c r="C51" s="41" t="s">
        <v>426</v>
      </c>
      <c r="D51" s="41" t="s">
        <v>427</v>
      </c>
      <c r="E51" s="34"/>
      <c r="F51" s="34"/>
      <c r="G51" s="41" t="s">
        <v>428</v>
      </c>
      <c r="H51" s="34"/>
      <c r="I51" s="34"/>
      <c r="J51" s="34"/>
      <c r="K51" s="34"/>
      <c r="L51" s="34"/>
      <c r="M51" s="34"/>
      <c r="N51" s="34"/>
      <c r="O51" s="34"/>
      <c r="P51" s="34"/>
      <c r="Q51" s="34"/>
      <c r="R51" s="34" t="s">
        <v>147</v>
      </c>
      <c r="S51" s="27" t="s">
        <v>424</v>
      </c>
      <c r="T51" s="34"/>
      <c r="U51" s="34"/>
      <c r="V51" s="34"/>
      <c r="W51" s="64">
        <f t="shared" si="4"/>
        <v>200</v>
      </c>
      <c r="X51" s="66">
        <v>200</v>
      </c>
      <c r="Y51" s="34"/>
      <c r="Z51" s="34"/>
      <c r="AA51" s="34"/>
      <c r="AB51" s="34"/>
      <c r="AC51" s="34"/>
      <c r="AD51" s="34"/>
      <c r="AE51" s="34"/>
      <c r="AF51" s="34"/>
      <c r="AG51" s="34"/>
      <c r="AH51" s="34"/>
      <c r="AI51" s="34"/>
      <c r="AJ51" s="73" t="s">
        <v>415</v>
      </c>
      <c r="AK51" s="75" t="s">
        <v>429</v>
      </c>
      <c r="AL51" s="13" t="s">
        <v>424</v>
      </c>
      <c r="XFC51" s="76"/>
      <c r="XFD51" s="76"/>
    </row>
    <row r="52" s="13" customFormat="1" ht="48" customHeight="1" spans="1:38">
      <c r="A52" s="34">
        <v>30</v>
      </c>
      <c r="B52" s="27"/>
      <c r="C52" s="27" t="s">
        <v>430</v>
      </c>
      <c r="D52" s="27" t="s">
        <v>431</v>
      </c>
      <c r="E52" s="34" t="s">
        <v>92</v>
      </c>
      <c r="F52" s="27" t="s">
        <v>432</v>
      </c>
      <c r="G52" s="39" t="s">
        <v>433</v>
      </c>
      <c r="H52" s="42" t="s">
        <v>434</v>
      </c>
      <c r="I52" s="27" t="s">
        <v>435</v>
      </c>
      <c r="J52" s="42" t="s">
        <v>436</v>
      </c>
      <c r="K52" s="27" t="s">
        <v>326</v>
      </c>
      <c r="L52" s="27" t="s">
        <v>354</v>
      </c>
      <c r="M52" s="42" t="s">
        <v>437</v>
      </c>
      <c r="N52" s="27" t="s">
        <v>356</v>
      </c>
      <c r="O52" s="27" t="s">
        <v>357</v>
      </c>
      <c r="P52" s="27" t="s">
        <v>358</v>
      </c>
      <c r="Q52" s="27" t="s">
        <v>359</v>
      </c>
      <c r="R52" s="27" t="s">
        <v>147</v>
      </c>
      <c r="S52" s="27" t="s">
        <v>231</v>
      </c>
      <c r="T52" s="27" t="s">
        <v>232</v>
      </c>
      <c r="U52" s="27">
        <v>13772805200</v>
      </c>
      <c r="V52" s="27" t="s">
        <v>108</v>
      </c>
      <c r="W52" s="64">
        <f t="shared" si="4"/>
        <v>185</v>
      </c>
      <c r="X52" s="55">
        <v>185</v>
      </c>
      <c r="Y52" s="55"/>
      <c r="Z52" s="55"/>
      <c r="AA52" s="55"/>
      <c r="AB52" s="34">
        <v>368</v>
      </c>
      <c r="AC52" s="34">
        <v>228</v>
      </c>
      <c r="AD52" s="34" t="s">
        <v>135</v>
      </c>
      <c r="AE52" s="34" t="s">
        <v>109</v>
      </c>
      <c r="AF52" s="34" t="s">
        <v>135</v>
      </c>
      <c r="AG52" s="34" t="s">
        <v>109</v>
      </c>
      <c r="AH52" s="34"/>
      <c r="AI52" s="34" t="s">
        <v>109</v>
      </c>
      <c r="AJ52" s="34"/>
      <c r="AK52" s="13" t="s">
        <v>152</v>
      </c>
      <c r="AL52" s="13" t="s">
        <v>231</v>
      </c>
    </row>
    <row r="53" s="12" customFormat="1" ht="150" customHeight="1" spans="1:39">
      <c r="A53" s="34">
        <v>31</v>
      </c>
      <c r="B53" s="27"/>
      <c r="C53" s="32" t="s">
        <v>438</v>
      </c>
      <c r="D53" s="32" t="s">
        <v>439</v>
      </c>
      <c r="E53" s="27" t="s">
        <v>92</v>
      </c>
      <c r="F53" s="27" t="s">
        <v>440</v>
      </c>
      <c r="G53" s="32" t="s">
        <v>441</v>
      </c>
      <c r="H53" s="27"/>
      <c r="I53" s="27"/>
      <c r="J53" s="27"/>
      <c r="K53" s="27"/>
      <c r="L53" s="27"/>
      <c r="M53" s="27"/>
      <c r="N53" s="27"/>
      <c r="O53" s="27"/>
      <c r="P53" s="27"/>
      <c r="Q53" s="27"/>
      <c r="R53" s="27" t="s">
        <v>133</v>
      </c>
      <c r="S53" s="27" t="s">
        <v>318</v>
      </c>
      <c r="T53" s="27" t="s">
        <v>442</v>
      </c>
      <c r="U53" s="27">
        <v>5582122</v>
      </c>
      <c r="V53" s="27" t="s">
        <v>134</v>
      </c>
      <c r="W53" s="64">
        <f t="shared" si="4"/>
        <v>770</v>
      </c>
      <c r="X53" s="59">
        <v>770</v>
      </c>
      <c r="Y53" s="59"/>
      <c r="Z53" s="59"/>
      <c r="AA53" s="59"/>
      <c r="AB53" s="27"/>
      <c r="AC53" s="27"/>
      <c r="AD53" s="27"/>
      <c r="AE53" s="27"/>
      <c r="AF53" s="27"/>
      <c r="AG53" s="27"/>
      <c r="AH53" s="27"/>
      <c r="AI53" s="27"/>
      <c r="AJ53" s="27"/>
      <c r="AL53" s="12" t="s">
        <v>318</v>
      </c>
      <c r="AM53" s="12" t="s">
        <v>443</v>
      </c>
    </row>
    <row r="54" s="9" customFormat="1" ht="64" customHeight="1" spans="1:38">
      <c r="A54" s="34">
        <v>32</v>
      </c>
      <c r="B54" s="27"/>
      <c r="C54" s="27" t="s">
        <v>444</v>
      </c>
      <c r="D54" s="27" t="s">
        <v>445</v>
      </c>
      <c r="E54" s="27" t="s">
        <v>92</v>
      </c>
      <c r="F54" s="34" t="s">
        <v>446</v>
      </c>
      <c r="G54" s="27" t="s">
        <v>447</v>
      </c>
      <c r="H54" s="27" t="s">
        <v>448</v>
      </c>
      <c r="I54" s="27" t="s">
        <v>449</v>
      </c>
      <c r="J54" s="27" t="s">
        <v>450</v>
      </c>
      <c r="K54" s="27" t="s">
        <v>451</v>
      </c>
      <c r="L54" s="27" t="s">
        <v>452</v>
      </c>
      <c r="M54" s="27" t="s">
        <v>453</v>
      </c>
      <c r="N54" s="27" t="s">
        <v>454</v>
      </c>
      <c r="O54" s="27" t="s">
        <v>455</v>
      </c>
      <c r="P54" s="27" t="s">
        <v>456</v>
      </c>
      <c r="Q54" s="27" t="s">
        <v>166</v>
      </c>
      <c r="R54" s="27" t="s">
        <v>147</v>
      </c>
      <c r="S54" s="27" t="s">
        <v>457</v>
      </c>
      <c r="T54" s="34" t="s">
        <v>458</v>
      </c>
      <c r="U54" s="60" t="s">
        <v>459</v>
      </c>
      <c r="V54" s="27" t="s">
        <v>134</v>
      </c>
      <c r="W54" s="64">
        <f t="shared" si="4"/>
        <v>3500</v>
      </c>
      <c r="X54" s="55">
        <v>3500</v>
      </c>
      <c r="Y54" s="55"/>
      <c r="Z54" s="55"/>
      <c r="AA54" s="55"/>
      <c r="AB54" s="27" t="s">
        <v>460</v>
      </c>
      <c r="AC54" s="27" t="s">
        <v>461</v>
      </c>
      <c r="AD54" s="34" t="s">
        <v>109</v>
      </c>
      <c r="AE54" s="34" t="s">
        <v>109</v>
      </c>
      <c r="AF54" s="34" t="s">
        <v>109</v>
      </c>
      <c r="AG54" s="34" t="s">
        <v>135</v>
      </c>
      <c r="AH54" s="27" t="s">
        <v>462</v>
      </c>
      <c r="AI54" s="27" t="s">
        <v>135</v>
      </c>
      <c r="AJ54" s="27" t="s">
        <v>463</v>
      </c>
      <c r="AL54" s="12" t="s">
        <v>147</v>
      </c>
    </row>
    <row r="55" s="9" customFormat="1" ht="69" customHeight="1" spans="1:38">
      <c r="A55" s="34">
        <v>33</v>
      </c>
      <c r="B55" s="27"/>
      <c r="C55" s="27" t="s">
        <v>464</v>
      </c>
      <c r="D55" s="33" t="s">
        <v>465</v>
      </c>
      <c r="E55" s="33" t="s">
        <v>466</v>
      </c>
      <c r="F55" s="33" t="s">
        <v>350</v>
      </c>
      <c r="G55" s="33" t="s">
        <v>467</v>
      </c>
      <c r="H55" s="33" t="s">
        <v>95</v>
      </c>
      <c r="I55" s="33" t="s">
        <v>468</v>
      </c>
      <c r="J55" s="33" t="s">
        <v>469</v>
      </c>
      <c r="K55" s="33" t="s">
        <v>224</v>
      </c>
      <c r="L55" s="33" t="s">
        <v>225</v>
      </c>
      <c r="M55" s="33" t="s">
        <v>470</v>
      </c>
      <c r="N55" s="33" t="s">
        <v>471</v>
      </c>
      <c r="O55" s="33" t="s">
        <v>472</v>
      </c>
      <c r="P55" s="33" t="s">
        <v>473</v>
      </c>
      <c r="Q55" s="33" t="s">
        <v>230</v>
      </c>
      <c r="R55" s="27" t="s">
        <v>147</v>
      </c>
      <c r="S55" s="33" t="s">
        <v>231</v>
      </c>
      <c r="T55" s="33" t="s">
        <v>232</v>
      </c>
      <c r="U55" s="61">
        <v>13772805200</v>
      </c>
      <c r="V55" s="27" t="s">
        <v>134</v>
      </c>
      <c r="W55" s="64">
        <f t="shared" si="4"/>
        <v>160</v>
      </c>
      <c r="X55" s="55">
        <v>160</v>
      </c>
      <c r="Y55" s="55"/>
      <c r="Z55" s="55"/>
      <c r="AA55" s="55"/>
      <c r="AB55" s="33">
        <v>3001</v>
      </c>
      <c r="AC55" s="33">
        <v>931</v>
      </c>
      <c r="AD55" s="33" t="s">
        <v>109</v>
      </c>
      <c r="AE55" s="33" t="s">
        <v>109</v>
      </c>
      <c r="AF55" s="33" t="s">
        <v>109</v>
      </c>
      <c r="AG55" s="33" t="s">
        <v>135</v>
      </c>
      <c r="AH55" s="33" t="s">
        <v>474</v>
      </c>
      <c r="AI55" s="33" t="s">
        <v>135</v>
      </c>
      <c r="AJ55" s="33" t="s">
        <v>475</v>
      </c>
      <c r="AL55" s="13" t="s">
        <v>231</v>
      </c>
    </row>
    <row r="56" s="9" customFormat="1" ht="64" customHeight="1" spans="1:38">
      <c r="A56" s="34">
        <v>34</v>
      </c>
      <c r="B56" s="27"/>
      <c r="C56" s="27" t="s">
        <v>476</v>
      </c>
      <c r="D56" s="33" t="s">
        <v>477</v>
      </c>
      <c r="E56" s="33" t="s">
        <v>92</v>
      </c>
      <c r="F56" s="33" t="s">
        <v>432</v>
      </c>
      <c r="G56" s="33" t="s">
        <v>478</v>
      </c>
      <c r="H56" s="33" t="s">
        <v>479</v>
      </c>
      <c r="I56" s="33" t="s">
        <v>480</v>
      </c>
      <c r="J56" s="33" t="s">
        <v>481</v>
      </c>
      <c r="K56" s="33" t="s">
        <v>224</v>
      </c>
      <c r="L56" s="33" t="s">
        <v>225</v>
      </c>
      <c r="M56" s="33" t="s">
        <v>482</v>
      </c>
      <c r="N56" s="33" t="s">
        <v>483</v>
      </c>
      <c r="O56" s="33" t="s">
        <v>484</v>
      </c>
      <c r="P56" s="33" t="s">
        <v>485</v>
      </c>
      <c r="Q56" s="33" t="s">
        <v>486</v>
      </c>
      <c r="R56" s="27" t="s">
        <v>147</v>
      </c>
      <c r="S56" s="33" t="s">
        <v>231</v>
      </c>
      <c r="T56" s="33" t="s">
        <v>232</v>
      </c>
      <c r="U56" s="61">
        <v>13772805200</v>
      </c>
      <c r="V56" s="27" t="s">
        <v>134</v>
      </c>
      <c r="W56" s="64">
        <f t="shared" si="4"/>
        <v>168</v>
      </c>
      <c r="X56" s="59">
        <v>168</v>
      </c>
      <c r="Y56" s="59"/>
      <c r="Z56" s="59"/>
      <c r="AA56" s="59"/>
      <c r="AB56" s="33">
        <v>103</v>
      </c>
      <c r="AC56" s="33">
        <v>50</v>
      </c>
      <c r="AD56" s="33" t="s">
        <v>109</v>
      </c>
      <c r="AE56" s="33" t="s">
        <v>109</v>
      </c>
      <c r="AF56" s="33" t="s">
        <v>135</v>
      </c>
      <c r="AG56" s="33" t="s">
        <v>135</v>
      </c>
      <c r="AH56" s="33" t="s">
        <v>487</v>
      </c>
      <c r="AI56" s="33" t="s">
        <v>135</v>
      </c>
      <c r="AJ56" s="33" t="s">
        <v>487</v>
      </c>
      <c r="AK56" s="13" t="s">
        <v>152</v>
      </c>
      <c r="AL56" s="13" t="s">
        <v>231</v>
      </c>
    </row>
    <row r="57" s="9" customFormat="1" ht="64" customHeight="1" spans="1:38">
      <c r="A57" s="34">
        <v>35</v>
      </c>
      <c r="B57" s="27"/>
      <c r="C57" s="27" t="s">
        <v>488</v>
      </c>
      <c r="D57" s="27" t="s">
        <v>489</v>
      </c>
      <c r="E57" s="27" t="s">
        <v>92</v>
      </c>
      <c r="F57" s="27" t="s">
        <v>321</v>
      </c>
      <c r="G57" s="27" t="s">
        <v>490</v>
      </c>
      <c r="H57" s="27" t="s">
        <v>491</v>
      </c>
      <c r="I57" s="27" t="s">
        <v>492</v>
      </c>
      <c r="J57" s="27" t="s">
        <v>493</v>
      </c>
      <c r="K57" s="27" t="s">
        <v>494</v>
      </c>
      <c r="L57" s="27" t="s">
        <v>495</v>
      </c>
      <c r="M57" s="27" t="s">
        <v>496</v>
      </c>
      <c r="N57" s="27" t="s">
        <v>497</v>
      </c>
      <c r="O57" s="27" t="s">
        <v>498</v>
      </c>
      <c r="P57" s="27" t="s">
        <v>276</v>
      </c>
      <c r="Q57" s="48" t="s">
        <v>499</v>
      </c>
      <c r="R57" s="27" t="s">
        <v>147</v>
      </c>
      <c r="S57" s="27" t="s">
        <v>321</v>
      </c>
      <c r="T57" s="27" t="s">
        <v>333</v>
      </c>
      <c r="U57" s="60" t="s">
        <v>500</v>
      </c>
      <c r="V57" s="27" t="s">
        <v>134</v>
      </c>
      <c r="W57" s="64">
        <f t="shared" si="4"/>
        <v>160</v>
      </c>
      <c r="X57" s="59">
        <v>160</v>
      </c>
      <c r="Y57" s="59"/>
      <c r="Z57" s="59"/>
      <c r="AA57" s="59"/>
      <c r="AB57" s="34"/>
      <c r="AC57" s="27"/>
      <c r="AD57" s="34"/>
      <c r="AE57" s="34"/>
      <c r="AF57" s="34"/>
      <c r="AG57" s="34"/>
      <c r="AH57" s="34"/>
      <c r="AI57" s="34"/>
      <c r="AJ57" s="27"/>
      <c r="AL57" s="13" t="s">
        <v>337</v>
      </c>
    </row>
    <row r="58" s="13" customFormat="1" ht="62" customHeight="1" spans="1:38">
      <c r="A58" s="34">
        <v>36</v>
      </c>
      <c r="B58" s="27"/>
      <c r="C58" s="27" t="s">
        <v>501</v>
      </c>
      <c r="D58" s="27" t="s">
        <v>502</v>
      </c>
      <c r="E58" s="27" t="s">
        <v>92</v>
      </c>
      <c r="F58" s="27" t="s">
        <v>503</v>
      </c>
      <c r="G58" s="27" t="s">
        <v>504</v>
      </c>
      <c r="H58" s="34" t="s">
        <v>95</v>
      </c>
      <c r="I58" s="27" t="s">
        <v>502</v>
      </c>
      <c r="J58" s="34">
        <v>1</v>
      </c>
      <c r="K58" s="27" t="s">
        <v>272</v>
      </c>
      <c r="L58" s="27" t="s">
        <v>273</v>
      </c>
      <c r="M58" s="50" t="s">
        <v>505</v>
      </c>
      <c r="N58" s="27" t="s">
        <v>506</v>
      </c>
      <c r="O58" s="27" t="s">
        <v>506</v>
      </c>
      <c r="P58" s="27" t="s">
        <v>146</v>
      </c>
      <c r="Q58" s="48">
        <v>0.98</v>
      </c>
      <c r="R58" s="27" t="s">
        <v>147</v>
      </c>
      <c r="S58" s="27" t="s">
        <v>507</v>
      </c>
      <c r="T58" s="27" t="s">
        <v>508</v>
      </c>
      <c r="U58" s="60">
        <v>13992613412</v>
      </c>
      <c r="V58" s="27" t="s">
        <v>134</v>
      </c>
      <c r="W58" s="64">
        <f t="shared" si="4"/>
        <v>100</v>
      </c>
      <c r="X58" s="55">
        <v>100</v>
      </c>
      <c r="Y58" s="55"/>
      <c r="Z58" s="55"/>
      <c r="AA58" s="55"/>
      <c r="AB58" s="34">
        <v>600</v>
      </c>
      <c r="AC58" s="27" t="s">
        <v>509</v>
      </c>
      <c r="AD58" s="34" t="s">
        <v>109</v>
      </c>
      <c r="AE58" s="34" t="s">
        <v>109</v>
      </c>
      <c r="AF58" s="34" t="s">
        <v>109</v>
      </c>
      <c r="AG58" s="34"/>
      <c r="AH58" s="34"/>
      <c r="AI58" s="34" t="s">
        <v>135</v>
      </c>
      <c r="AJ58" s="27"/>
      <c r="AL58" s="13" t="s">
        <v>279</v>
      </c>
    </row>
    <row r="59" s="9" customFormat="1" ht="105" customHeight="1" spans="1:38">
      <c r="A59" s="34">
        <v>37</v>
      </c>
      <c r="B59" s="27"/>
      <c r="C59" s="27" t="s">
        <v>510</v>
      </c>
      <c r="D59" s="27" t="s">
        <v>511</v>
      </c>
      <c r="E59" s="27" t="s">
        <v>92</v>
      </c>
      <c r="F59" s="27" t="s">
        <v>512</v>
      </c>
      <c r="G59" s="27" t="s">
        <v>513</v>
      </c>
      <c r="H59" s="27" t="s">
        <v>514</v>
      </c>
      <c r="I59" s="27" t="s">
        <v>513</v>
      </c>
      <c r="J59" s="34" t="s">
        <v>515</v>
      </c>
      <c r="K59" s="27" t="s">
        <v>272</v>
      </c>
      <c r="L59" s="27" t="s">
        <v>273</v>
      </c>
      <c r="M59" s="34" t="s">
        <v>516</v>
      </c>
      <c r="N59" s="27" t="s">
        <v>517</v>
      </c>
      <c r="O59" s="27" t="s">
        <v>517</v>
      </c>
      <c r="P59" s="27" t="s">
        <v>499</v>
      </c>
      <c r="Q59" s="48">
        <v>0.98</v>
      </c>
      <c r="R59" s="27" t="s">
        <v>147</v>
      </c>
      <c r="S59" s="27" t="s">
        <v>518</v>
      </c>
      <c r="T59" s="27" t="s">
        <v>519</v>
      </c>
      <c r="U59" s="60">
        <v>18391680018</v>
      </c>
      <c r="V59" s="27" t="s">
        <v>134</v>
      </c>
      <c r="W59" s="64">
        <f t="shared" si="4"/>
        <v>160</v>
      </c>
      <c r="X59" s="55">
        <v>160</v>
      </c>
      <c r="Y59" s="55">
        <v>0</v>
      </c>
      <c r="Z59" s="55">
        <v>0</v>
      </c>
      <c r="AA59" s="55">
        <v>0</v>
      </c>
      <c r="AB59" s="27" t="s">
        <v>520</v>
      </c>
      <c r="AC59" s="27" t="s">
        <v>521</v>
      </c>
      <c r="AD59" s="27" t="s">
        <v>109</v>
      </c>
      <c r="AE59" s="27" t="s">
        <v>109</v>
      </c>
      <c r="AF59" s="27" t="s">
        <v>109</v>
      </c>
      <c r="AG59" s="27" t="s">
        <v>135</v>
      </c>
      <c r="AH59" s="27"/>
      <c r="AI59" s="27" t="s">
        <v>135</v>
      </c>
      <c r="AJ59" s="27"/>
      <c r="AL59" s="13" t="s">
        <v>279</v>
      </c>
    </row>
    <row r="60" s="9" customFormat="1" ht="68" customHeight="1" spans="1:38">
      <c r="A60" s="34">
        <v>38</v>
      </c>
      <c r="B60" s="27"/>
      <c r="C60" s="27" t="s">
        <v>522</v>
      </c>
      <c r="D60" s="27" t="s">
        <v>523</v>
      </c>
      <c r="E60" s="27" t="s">
        <v>524</v>
      </c>
      <c r="F60" s="27" t="s">
        <v>268</v>
      </c>
      <c r="G60" s="27" t="s">
        <v>525</v>
      </c>
      <c r="H60" s="27" t="s">
        <v>95</v>
      </c>
      <c r="I60" s="27" t="s">
        <v>526</v>
      </c>
      <c r="J60" s="34">
        <v>1</v>
      </c>
      <c r="K60" s="27" t="s">
        <v>272</v>
      </c>
      <c r="L60" s="27" t="s">
        <v>273</v>
      </c>
      <c r="M60" s="27" t="s">
        <v>527</v>
      </c>
      <c r="N60" s="27" t="s">
        <v>528</v>
      </c>
      <c r="O60" s="27" t="s">
        <v>528</v>
      </c>
      <c r="P60" s="27" t="s">
        <v>499</v>
      </c>
      <c r="Q60" s="48">
        <v>0.98</v>
      </c>
      <c r="R60" s="27" t="s">
        <v>147</v>
      </c>
      <c r="S60" s="27" t="s">
        <v>529</v>
      </c>
      <c r="T60" s="34" t="s">
        <v>277</v>
      </c>
      <c r="U60" s="60">
        <v>13468699239</v>
      </c>
      <c r="V60" s="27" t="s">
        <v>134</v>
      </c>
      <c r="W60" s="64">
        <f t="shared" si="4"/>
        <v>14</v>
      </c>
      <c r="X60" s="55">
        <v>14</v>
      </c>
      <c r="Y60" s="55"/>
      <c r="Z60" s="55"/>
      <c r="AA60" s="55"/>
      <c r="AB60" s="27">
        <v>1720</v>
      </c>
      <c r="AC60" s="27">
        <v>393</v>
      </c>
      <c r="AD60" s="27" t="s">
        <v>109</v>
      </c>
      <c r="AE60" s="27" t="s">
        <v>109</v>
      </c>
      <c r="AF60" s="27" t="s">
        <v>135</v>
      </c>
      <c r="AG60" s="27" t="s">
        <v>135</v>
      </c>
      <c r="AH60" s="27"/>
      <c r="AI60" s="27" t="s">
        <v>135</v>
      </c>
      <c r="AJ60" s="27" t="s">
        <v>530</v>
      </c>
      <c r="AK60" s="13" t="s">
        <v>152</v>
      </c>
      <c r="AL60" s="13" t="s">
        <v>279</v>
      </c>
    </row>
    <row r="61" s="13" customFormat="1" ht="84" customHeight="1" spans="1:38">
      <c r="A61" s="34">
        <v>39</v>
      </c>
      <c r="B61" s="27"/>
      <c r="C61" s="27" t="s">
        <v>531</v>
      </c>
      <c r="D61" s="27" t="s">
        <v>532</v>
      </c>
      <c r="E61" s="27" t="s">
        <v>92</v>
      </c>
      <c r="F61" s="27" t="s">
        <v>268</v>
      </c>
      <c r="G61" s="27" t="s">
        <v>533</v>
      </c>
      <c r="H61" s="27" t="s">
        <v>95</v>
      </c>
      <c r="I61" s="27" t="s">
        <v>534</v>
      </c>
      <c r="J61" s="34">
        <v>1</v>
      </c>
      <c r="K61" s="27" t="s">
        <v>272</v>
      </c>
      <c r="L61" s="27" t="s">
        <v>273</v>
      </c>
      <c r="M61" s="27" t="s">
        <v>535</v>
      </c>
      <c r="N61" s="27" t="s">
        <v>536</v>
      </c>
      <c r="O61" s="27" t="s">
        <v>536</v>
      </c>
      <c r="P61" s="27" t="s">
        <v>499</v>
      </c>
      <c r="Q61" s="48">
        <v>0.98</v>
      </c>
      <c r="R61" s="27" t="s">
        <v>147</v>
      </c>
      <c r="S61" s="27" t="s">
        <v>529</v>
      </c>
      <c r="T61" s="34" t="s">
        <v>277</v>
      </c>
      <c r="U61" s="60">
        <v>13468699239</v>
      </c>
      <c r="V61" s="27" t="s">
        <v>134</v>
      </c>
      <c r="W61" s="64">
        <f t="shared" si="4"/>
        <v>290</v>
      </c>
      <c r="X61" s="55">
        <v>290</v>
      </c>
      <c r="Y61" s="55"/>
      <c r="Z61" s="55"/>
      <c r="AA61" s="55"/>
      <c r="AB61" s="34">
        <v>286</v>
      </c>
      <c r="AC61" s="34">
        <v>176</v>
      </c>
      <c r="AD61" s="27" t="s">
        <v>109</v>
      </c>
      <c r="AE61" s="27" t="s">
        <v>109</v>
      </c>
      <c r="AF61" s="27" t="s">
        <v>135</v>
      </c>
      <c r="AG61" s="27" t="s">
        <v>135</v>
      </c>
      <c r="AH61" s="34"/>
      <c r="AI61" s="27" t="s">
        <v>135</v>
      </c>
      <c r="AJ61" s="27"/>
      <c r="AK61" s="13" t="s">
        <v>152</v>
      </c>
      <c r="AL61" s="13" t="s">
        <v>279</v>
      </c>
    </row>
    <row r="62" s="14" customFormat="1" ht="63" customHeight="1" spans="1:38">
      <c r="A62" s="34">
        <v>40</v>
      </c>
      <c r="B62" s="27"/>
      <c r="C62" s="27" t="s">
        <v>537</v>
      </c>
      <c r="D62" s="27" t="s">
        <v>538</v>
      </c>
      <c r="E62" s="27" t="s">
        <v>539</v>
      </c>
      <c r="F62" s="27" t="s">
        <v>282</v>
      </c>
      <c r="G62" s="27" t="s">
        <v>540</v>
      </c>
      <c r="H62" s="27" t="s">
        <v>541</v>
      </c>
      <c r="I62" s="27" t="s">
        <v>540</v>
      </c>
      <c r="J62" s="27" t="s">
        <v>542</v>
      </c>
      <c r="K62" s="32" t="s">
        <v>543</v>
      </c>
      <c r="L62" s="27" t="s">
        <v>544</v>
      </c>
      <c r="M62" s="27" t="s">
        <v>545</v>
      </c>
      <c r="N62" s="27" t="s">
        <v>546</v>
      </c>
      <c r="O62" s="42" t="s">
        <v>547</v>
      </c>
      <c r="P62" s="27"/>
      <c r="Q62" s="48">
        <v>0.9</v>
      </c>
      <c r="R62" s="27" t="s">
        <v>147</v>
      </c>
      <c r="S62" s="27" t="s">
        <v>548</v>
      </c>
      <c r="T62" s="27" t="s">
        <v>293</v>
      </c>
      <c r="U62" s="60" t="s">
        <v>294</v>
      </c>
      <c r="V62" s="27" t="s">
        <v>134</v>
      </c>
      <c r="W62" s="64">
        <f t="shared" si="4"/>
        <v>6</v>
      </c>
      <c r="X62" s="59">
        <v>6</v>
      </c>
      <c r="Y62" s="59"/>
      <c r="Z62" s="59"/>
      <c r="AA62" s="59"/>
      <c r="AB62" s="27">
        <v>236</v>
      </c>
      <c r="AC62" s="27">
        <v>198</v>
      </c>
      <c r="AD62" s="27" t="s">
        <v>109</v>
      </c>
      <c r="AE62" s="27" t="s">
        <v>109</v>
      </c>
      <c r="AF62" s="27" t="s">
        <v>135</v>
      </c>
      <c r="AG62" s="27" t="s">
        <v>109</v>
      </c>
      <c r="AH62" s="27"/>
      <c r="AI62" s="27" t="s">
        <v>109</v>
      </c>
      <c r="AJ62" s="27"/>
      <c r="AK62" s="14" t="s">
        <v>152</v>
      </c>
      <c r="AL62" s="72" t="s">
        <v>153</v>
      </c>
    </row>
    <row r="63" s="13" customFormat="1" ht="68" customHeight="1" spans="1:38">
      <c r="A63" s="34">
        <v>41</v>
      </c>
      <c r="B63" s="27"/>
      <c r="C63" s="43" t="s">
        <v>549</v>
      </c>
      <c r="D63" s="43" t="s">
        <v>550</v>
      </c>
      <c r="E63" s="43" t="s">
        <v>92</v>
      </c>
      <c r="F63" s="43" t="s">
        <v>551</v>
      </c>
      <c r="G63" s="44" t="s">
        <v>552</v>
      </c>
      <c r="H63" s="43" t="s">
        <v>553</v>
      </c>
      <c r="I63" s="43" t="s">
        <v>554</v>
      </c>
      <c r="J63" s="43" t="s">
        <v>555</v>
      </c>
      <c r="K63" s="43" t="s">
        <v>556</v>
      </c>
      <c r="L63" s="43" t="s">
        <v>108</v>
      </c>
      <c r="M63" s="43" t="s">
        <v>557</v>
      </c>
      <c r="N63" s="51" t="s">
        <v>558</v>
      </c>
      <c r="O63" s="43" t="s">
        <v>559</v>
      </c>
      <c r="P63" s="43" t="s">
        <v>165</v>
      </c>
      <c r="Q63" s="52">
        <v>1</v>
      </c>
      <c r="R63" s="27" t="s">
        <v>147</v>
      </c>
      <c r="S63" s="43" t="s">
        <v>551</v>
      </c>
      <c r="T63" s="43" t="s">
        <v>560</v>
      </c>
      <c r="U63" s="67">
        <v>18791469998</v>
      </c>
      <c r="V63" s="27" t="s">
        <v>134</v>
      </c>
      <c r="W63" s="64">
        <f t="shared" si="4"/>
        <v>127</v>
      </c>
      <c r="X63" s="68">
        <v>127</v>
      </c>
      <c r="Y63" s="69">
        <v>0</v>
      </c>
      <c r="Z63" s="69">
        <v>0</v>
      </c>
      <c r="AA63" s="69">
        <v>0</v>
      </c>
      <c r="AB63" s="27">
        <v>970</v>
      </c>
      <c r="AC63" s="27">
        <v>80</v>
      </c>
      <c r="AD63" s="27" t="s">
        <v>109</v>
      </c>
      <c r="AE63" s="27" t="s">
        <v>109</v>
      </c>
      <c r="AF63" s="27" t="s">
        <v>109</v>
      </c>
      <c r="AG63" s="34" t="s">
        <v>109</v>
      </c>
      <c r="AH63" s="27" t="s">
        <v>316</v>
      </c>
      <c r="AI63" s="34" t="s">
        <v>259</v>
      </c>
      <c r="AJ63" s="27" t="s">
        <v>561</v>
      </c>
      <c r="AL63" s="13" t="s">
        <v>318</v>
      </c>
    </row>
    <row r="64" s="13" customFormat="1" ht="84" customHeight="1" spans="1:38">
      <c r="A64" s="34">
        <v>42</v>
      </c>
      <c r="B64" s="27"/>
      <c r="C64" s="27" t="s">
        <v>562</v>
      </c>
      <c r="D64" s="27" t="s">
        <v>563</v>
      </c>
      <c r="E64" s="43" t="s">
        <v>92</v>
      </c>
      <c r="F64" s="43" t="s">
        <v>564</v>
      </c>
      <c r="G64" s="44" t="s">
        <v>565</v>
      </c>
      <c r="H64" s="43" t="s">
        <v>95</v>
      </c>
      <c r="I64" s="43" t="s">
        <v>566</v>
      </c>
      <c r="J64" s="51" t="s">
        <v>567</v>
      </c>
      <c r="K64" s="52">
        <v>1</v>
      </c>
      <c r="L64" s="27" t="s">
        <v>568</v>
      </c>
      <c r="M64" s="51" t="s">
        <v>569</v>
      </c>
      <c r="N64" s="43" t="s">
        <v>570</v>
      </c>
      <c r="O64" s="43" t="s">
        <v>571</v>
      </c>
      <c r="P64" s="27" t="s">
        <v>568</v>
      </c>
      <c r="Q64" s="27">
        <v>98</v>
      </c>
      <c r="R64" s="27" t="s">
        <v>147</v>
      </c>
      <c r="S64" s="43" t="s">
        <v>572</v>
      </c>
      <c r="T64" s="51" t="s">
        <v>573</v>
      </c>
      <c r="U64" s="43">
        <v>13659169711</v>
      </c>
      <c r="V64" s="27" t="s">
        <v>134</v>
      </c>
      <c r="W64" s="64">
        <f t="shared" si="4"/>
        <v>200</v>
      </c>
      <c r="X64" s="69">
        <v>200</v>
      </c>
      <c r="Y64" s="69">
        <v>0</v>
      </c>
      <c r="Z64" s="69">
        <v>0</v>
      </c>
      <c r="AA64" s="69">
        <v>0</v>
      </c>
      <c r="AB64" s="34">
        <v>4418</v>
      </c>
      <c r="AC64" s="34">
        <v>202</v>
      </c>
      <c r="AD64" s="34" t="s">
        <v>109</v>
      </c>
      <c r="AE64" s="34" t="s">
        <v>109</v>
      </c>
      <c r="AF64" s="34" t="s">
        <v>109</v>
      </c>
      <c r="AG64" s="34" t="s">
        <v>109</v>
      </c>
      <c r="AH64" s="34" t="s">
        <v>316</v>
      </c>
      <c r="AI64" s="34" t="s">
        <v>259</v>
      </c>
      <c r="AJ64" s="27" t="s">
        <v>574</v>
      </c>
      <c r="AL64" s="13" t="s">
        <v>318</v>
      </c>
    </row>
    <row r="65" s="13" customFormat="1" ht="76" customHeight="1" spans="1:38">
      <c r="A65" s="34">
        <v>43</v>
      </c>
      <c r="B65" s="27"/>
      <c r="C65" s="43" t="s">
        <v>575</v>
      </c>
      <c r="D65" s="43" t="s">
        <v>576</v>
      </c>
      <c r="E65" s="43" t="s">
        <v>92</v>
      </c>
      <c r="F65" s="43" t="s">
        <v>577</v>
      </c>
      <c r="G65" s="44" t="s">
        <v>578</v>
      </c>
      <c r="H65" s="43" t="s">
        <v>579</v>
      </c>
      <c r="I65" s="43" t="s">
        <v>580</v>
      </c>
      <c r="J65" s="43" t="s">
        <v>581</v>
      </c>
      <c r="K65" s="43" t="s">
        <v>582</v>
      </c>
      <c r="L65" s="43" t="s">
        <v>583</v>
      </c>
      <c r="M65" s="43" t="s">
        <v>584</v>
      </c>
      <c r="N65" s="43" t="s">
        <v>585</v>
      </c>
      <c r="O65" s="43" t="s">
        <v>586</v>
      </c>
      <c r="P65" s="43" t="s">
        <v>568</v>
      </c>
      <c r="Q65" s="52">
        <v>0.98</v>
      </c>
      <c r="R65" s="27" t="s">
        <v>147</v>
      </c>
      <c r="S65" s="43" t="s">
        <v>587</v>
      </c>
      <c r="T65" s="43" t="s">
        <v>588</v>
      </c>
      <c r="U65" s="67" t="s">
        <v>589</v>
      </c>
      <c r="V65" s="27" t="s">
        <v>134</v>
      </c>
      <c r="W65" s="64">
        <f t="shared" si="4"/>
        <v>180</v>
      </c>
      <c r="X65" s="68">
        <v>180</v>
      </c>
      <c r="Y65" s="68">
        <v>0</v>
      </c>
      <c r="Z65" s="68">
        <v>0</v>
      </c>
      <c r="AA65" s="68">
        <v>0</v>
      </c>
      <c r="AB65" s="34">
        <v>998</v>
      </c>
      <c r="AC65" s="27">
        <v>105</v>
      </c>
      <c r="AD65" s="34" t="s">
        <v>109</v>
      </c>
      <c r="AE65" s="34" t="s">
        <v>109</v>
      </c>
      <c r="AF65" s="34" t="s">
        <v>109</v>
      </c>
      <c r="AG65" s="34" t="s">
        <v>109</v>
      </c>
      <c r="AH65" s="34" t="s">
        <v>316</v>
      </c>
      <c r="AI65" s="34" t="s">
        <v>259</v>
      </c>
      <c r="AJ65" s="27" t="s">
        <v>574</v>
      </c>
      <c r="AK65" s="13" t="s">
        <v>152</v>
      </c>
      <c r="AL65" s="13" t="s">
        <v>318</v>
      </c>
    </row>
    <row r="66" s="13" customFormat="1" ht="84" customHeight="1" spans="1:38">
      <c r="A66" s="34">
        <v>44</v>
      </c>
      <c r="B66" s="27"/>
      <c r="C66" s="27" t="s">
        <v>590</v>
      </c>
      <c r="D66" s="27" t="s">
        <v>591</v>
      </c>
      <c r="E66" s="27" t="s">
        <v>466</v>
      </c>
      <c r="F66" s="27" t="s">
        <v>592</v>
      </c>
      <c r="G66" s="33" t="s">
        <v>593</v>
      </c>
      <c r="H66" s="34" t="s">
        <v>594</v>
      </c>
      <c r="I66" s="27" t="s">
        <v>566</v>
      </c>
      <c r="J66" s="34" t="s">
        <v>595</v>
      </c>
      <c r="K66" s="83">
        <v>1</v>
      </c>
      <c r="L66" s="27" t="s">
        <v>108</v>
      </c>
      <c r="M66" s="34" t="s">
        <v>596</v>
      </c>
      <c r="N66" s="27" t="s">
        <v>597</v>
      </c>
      <c r="O66" s="27" t="s">
        <v>598</v>
      </c>
      <c r="P66" s="27" t="s">
        <v>276</v>
      </c>
      <c r="Q66" s="48">
        <v>0.95</v>
      </c>
      <c r="R66" s="27" t="s">
        <v>147</v>
      </c>
      <c r="S66" s="27" t="s">
        <v>592</v>
      </c>
      <c r="T66" s="34" t="s">
        <v>599</v>
      </c>
      <c r="U66" s="60" t="s">
        <v>600</v>
      </c>
      <c r="V66" s="27" t="s">
        <v>134</v>
      </c>
      <c r="W66" s="64">
        <f t="shared" si="4"/>
        <v>360</v>
      </c>
      <c r="X66" s="55">
        <v>360</v>
      </c>
      <c r="Y66" s="55">
        <v>0</v>
      </c>
      <c r="Z66" s="55">
        <v>0</v>
      </c>
      <c r="AA66" s="55">
        <v>0</v>
      </c>
      <c r="AB66" s="86">
        <v>1556</v>
      </c>
      <c r="AC66" s="86">
        <v>146</v>
      </c>
      <c r="AD66" s="86" t="s">
        <v>109</v>
      </c>
      <c r="AE66" s="86" t="s">
        <v>109</v>
      </c>
      <c r="AF66" s="86" t="s">
        <v>109</v>
      </c>
      <c r="AG66" s="88" t="s">
        <v>109</v>
      </c>
      <c r="AH66" s="88" t="s">
        <v>109</v>
      </c>
      <c r="AI66" s="88" t="s">
        <v>135</v>
      </c>
      <c r="AJ66" s="89" t="s">
        <v>316</v>
      </c>
      <c r="AL66" s="13" t="s">
        <v>318</v>
      </c>
    </row>
    <row r="67" s="13" customFormat="1" ht="78" customHeight="1" spans="1:38">
      <c r="A67" s="34">
        <v>45</v>
      </c>
      <c r="B67" s="27"/>
      <c r="C67" s="27" t="s">
        <v>601</v>
      </c>
      <c r="D67" s="27" t="s">
        <v>602</v>
      </c>
      <c r="E67" s="27" t="s">
        <v>92</v>
      </c>
      <c r="F67" s="27" t="s">
        <v>603</v>
      </c>
      <c r="G67" s="33" t="s">
        <v>604</v>
      </c>
      <c r="H67" s="27" t="s">
        <v>605</v>
      </c>
      <c r="I67" s="27" t="s">
        <v>606</v>
      </c>
      <c r="J67" s="27" t="s">
        <v>607</v>
      </c>
      <c r="K67" s="27" t="s">
        <v>608</v>
      </c>
      <c r="L67" s="27" t="s">
        <v>609</v>
      </c>
      <c r="M67" s="27" t="s">
        <v>610</v>
      </c>
      <c r="N67" s="27" t="s">
        <v>611</v>
      </c>
      <c r="O67" s="27" t="s">
        <v>612</v>
      </c>
      <c r="P67" s="27" t="s">
        <v>613</v>
      </c>
      <c r="Q67" s="27" t="s">
        <v>614</v>
      </c>
      <c r="R67" s="27" t="s">
        <v>147</v>
      </c>
      <c r="S67" s="27" t="s">
        <v>615</v>
      </c>
      <c r="T67" s="27" t="s">
        <v>616</v>
      </c>
      <c r="U67" s="60" t="s">
        <v>617</v>
      </c>
      <c r="V67" s="27" t="s">
        <v>134</v>
      </c>
      <c r="W67" s="64">
        <f t="shared" si="4"/>
        <v>240</v>
      </c>
      <c r="X67" s="59">
        <v>240</v>
      </c>
      <c r="Y67" s="59"/>
      <c r="Z67" s="59"/>
      <c r="AA67" s="59"/>
      <c r="AB67" s="27" t="s">
        <v>163</v>
      </c>
      <c r="AC67" s="27" t="s">
        <v>163</v>
      </c>
      <c r="AD67" s="27" t="s">
        <v>109</v>
      </c>
      <c r="AE67" s="27" t="s">
        <v>109</v>
      </c>
      <c r="AF67" s="27"/>
      <c r="AG67" s="27" t="s">
        <v>135</v>
      </c>
      <c r="AH67" s="27" t="s">
        <v>135</v>
      </c>
      <c r="AI67" s="27" t="s">
        <v>135</v>
      </c>
      <c r="AJ67" s="27"/>
      <c r="AL67" s="13" t="s">
        <v>618</v>
      </c>
    </row>
    <row r="68" s="13" customFormat="1" ht="72" customHeight="1" spans="1:38">
      <c r="A68" s="34">
        <v>46</v>
      </c>
      <c r="B68" s="27"/>
      <c r="C68" s="27" t="s">
        <v>619</v>
      </c>
      <c r="D68" s="27" t="s">
        <v>620</v>
      </c>
      <c r="E68" s="27" t="s">
        <v>92</v>
      </c>
      <c r="F68" s="27" t="s">
        <v>603</v>
      </c>
      <c r="G68" s="33" t="s">
        <v>621</v>
      </c>
      <c r="H68" s="27" t="s">
        <v>622</v>
      </c>
      <c r="I68" s="27" t="s">
        <v>620</v>
      </c>
      <c r="J68" s="27" t="s">
        <v>623</v>
      </c>
      <c r="K68" s="27" t="s">
        <v>608</v>
      </c>
      <c r="L68" s="27" t="s">
        <v>609</v>
      </c>
      <c r="M68" s="27" t="s">
        <v>624</v>
      </c>
      <c r="N68" s="27" t="s">
        <v>625</v>
      </c>
      <c r="O68" s="27" t="s">
        <v>626</v>
      </c>
      <c r="P68" s="27" t="s">
        <v>627</v>
      </c>
      <c r="Q68" s="27" t="s">
        <v>614</v>
      </c>
      <c r="R68" s="27" t="s">
        <v>147</v>
      </c>
      <c r="S68" s="27" t="s">
        <v>615</v>
      </c>
      <c r="T68" s="27" t="s">
        <v>616</v>
      </c>
      <c r="U68" s="60" t="s">
        <v>617</v>
      </c>
      <c r="V68" s="27" t="s">
        <v>134</v>
      </c>
      <c r="W68" s="64">
        <f t="shared" si="4"/>
        <v>120</v>
      </c>
      <c r="X68" s="59">
        <v>120</v>
      </c>
      <c r="Y68" s="59"/>
      <c r="Z68" s="59"/>
      <c r="AA68" s="59"/>
      <c r="AB68" s="27" t="s">
        <v>628</v>
      </c>
      <c r="AC68" s="27" t="s">
        <v>629</v>
      </c>
      <c r="AD68" s="27" t="s">
        <v>109</v>
      </c>
      <c r="AE68" s="27" t="s">
        <v>109</v>
      </c>
      <c r="AF68" s="27"/>
      <c r="AG68" s="27" t="s">
        <v>135</v>
      </c>
      <c r="AH68" s="27" t="s">
        <v>135</v>
      </c>
      <c r="AI68" s="27" t="s">
        <v>135</v>
      </c>
      <c r="AJ68" s="27"/>
      <c r="AL68" s="13" t="s">
        <v>618</v>
      </c>
    </row>
    <row r="69" s="13" customFormat="1" ht="77" customHeight="1" spans="1:38">
      <c r="A69" s="34">
        <v>47</v>
      </c>
      <c r="B69" s="27"/>
      <c r="C69" s="27" t="s">
        <v>630</v>
      </c>
      <c r="D69" s="27" t="s">
        <v>631</v>
      </c>
      <c r="E69" s="27" t="s">
        <v>92</v>
      </c>
      <c r="F69" s="27" t="s">
        <v>632</v>
      </c>
      <c r="G69" s="33" t="s">
        <v>633</v>
      </c>
      <c r="H69" s="27" t="s">
        <v>203</v>
      </c>
      <c r="I69" s="27" t="s">
        <v>634</v>
      </c>
      <c r="J69" s="27" t="s">
        <v>635</v>
      </c>
      <c r="K69" s="27" t="s">
        <v>224</v>
      </c>
      <c r="L69" s="27" t="s">
        <v>225</v>
      </c>
      <c r="M69" s="27" t="s">
        <v>636</v>
      </c>
      <c r="N69" s="27" t="s">
        <v>637</v>
      </c>
      <c r="O69" s="27" t="s">
        <v>484</v>
      </c>
      <c r="P69" s="27" t="s">
        <v>229</v>
      </c>
      <c r="Q69" s="27" t="s">
        <v>638</v>
      </c>
      <c r="R69" s="27" t="s">
        <v>147</v>
      </c>
      <c r="S69" s="27" t="s">
        <v>639</v>
      </c>
      <c r="T69" s="27" t="s">
        <v>640</v>
      </c>
      <c r="U69" s="60">
        <v>13992621059</v>
      </c>
      <c r="V69" s="27" t="s">
        <v>134</v>
      </c>
      <c r="W69" s="64">
        <f t="shared" si="4"/>
        <v>90</v>
      </c>
      <c r="X69" s="59">
        <v>90</v>
      </c>
      <c r="Y69" s="59"/>
      <c r="Z69" s="59"/>
      <c r="AA69" s="59"/>
      <c r="AB69" s="27" t="s">
        <v>641</v>
      </c>
      <c r="AC69" s="27" t="s">
        <v>642</v>
      </c>
      <c r="AD69" s="27" t="s">
        <v>109</v>
      </c>
      <c r="AE69" s="27" t="s">
        <v>109</v>
      </c>
      <c r="AF69" s="27" t="s">
        <v>135</v>
      </c>
      <c r="AG69" s="27" t="s">
        <v>135</v>
      </c>
      <c r="AH69" s="27" t="s">
        <v>278</v>
      </c>
      <c r="AI69" s="27" t="s">
        <v>135</v>
      </c>
      <c r="AJ69" s="27" t="s">
        <v>278</v>
      </c>
      <c r="AL69" s="13" t="s">
        <v>643</v>
      </c>
    </row>
    <row r="70" s="13" customFormat="1" ht="76" customHeight="1" spans="1:38">
      <c r="A70" s="34">
        <v>48</v>
      </c>
      <c r="B70" s="27"/>
      <c r="C70" s="27" t="s">
        <v>644</v>
      </c>
      <c r="D70" s="27" t="s">
        <v>645</v>
      </c>
      <c r="E70" s="27" t="s">
        <v>92</v>
      </c>
      <c r="F70" s="27" t="s">
        <v>646</v>
      </c>
      <c r="G70" s="33" t="s">
        <v>647</v>
      </c>
      <c r="H70" s="27" t="s">
        <v>203</v>
      </c>
      <c r="I70" s="27" t="s">
        <v>648</v>
      </c>
      <c r="J70" s="27" t="s">
        <v>649</v>
      </c>
      <c r="K70" s="27" t="s">
        <v>224</v>
      </c>
      <c r="L70" s="27" t="s">
        <v>225</v>
      </c>
      <c r="M70" s="27" t="s">
        <v>650</v>
      </c>
      <c r="N70" s="27" t="s">
        <v>637</v>
      </c>
      <c r="O70" s="27" t="s">
        <v>228</v>
      </c>
      <c r="P70" s="27" t="s">
        <v>229</v>
      </c>
      <c r="Q70" s="27" t="s">
        <v>638</v>
      </c>
      <c r="R70" s="27" t="s">
        <v>147</v>
      </c>
      <c r="S70" s="27" t="s">
        <v>651</v>
      </c>
      <c r="T70" s="27" t="s">
        <v>652</v>
      </c>
      <c r="U70" s="60">
        <v>13891630826</v>
      </c>
      <c r="V70" s="27" t="s">
        <v>134</v>
      </c>
      <c r="W70" s="64">
        <f t="shared" si="4"/>
        <v>55</v>
      </c>
      <c r="X70" s="59">
        <v>55</v>
      </c>
      <c r="Y70" s="59"/>
      <c r="Z70" s="59"/>
      <c r="AA70" s="59"/>
      <c r="AB70" s="34">
        <v>629</v>
      </c>
      <c r="AC70" s="34">
        <v>430</v>
      </c>
      <c r="AD70" s="34" t="s">
        <v>135</v>
      </c>
      <c r="AE70" s="34" t="s">
        <v>109</v>
      </c>
      <c r="AF70" s="34" t="s">
        <v>109</v>
      </c>
      <c r="AG70" s="34" t="s">
        <v>135</v>
      </c>
      <c r="AH70" s="27" t="s">
        <v>487</v>
      </c>
      <c r="AI70" s="34" t="s">
        <v>135</v>
      </c>
      <c r="AJ70" s="27" t="s">
        <v>487</v>
      </c>
      <c r="AL70" s="13" t="s">
        <v>643</v>
      </c>
    </row>
    <row r="71" s="13" customFormat="1" ht="84" customHeight="1" spans="1:38">
      <c r="A71" s="34">
        <v>49</v>
      </c>
      <c r="B71" s="27"/>
      <c r="C71" s="27" t="s">
        <v>653</v>
      </c>
      <c r="D71" s="27" t="s">
        <v>654</v>
      </c>
      <c r="E71" s="27" t="s">
        <v>92</v>
      </c>
      <c r="F71" s="27" t="s">
        <v>655</v>
      </c>
      <c r="G71" s="33" t="s">
        <v>656</v>
      </c>
      <c r="H71" s="27" t="s">
        <v>95</v>
      </c>
      <c r="I71" s="27" t="s">
        <v>657</v>
      </c>
      <c r="J71" s="27" t="s">
        <v>658</v>
      </c>
      <c r="K71" s="27" t="s">
        <v>224</v>
      </c>
      <c r="L71" s="27" t="s">
        <v>225</v>
      </c>
      <c r="M71" s="27" t="s">
        <v>659</v>
      </c>
      <c r="N71" s="27" t="s">
        <v>471</v>
      </c>
      <c r="O71" s="27" t="s">
        <v>660</v>
      </c>
      <c r="P71" s="27" t="s">
        <v>473</v>
      </c>
      <c r="Q71" s="27" t="s">
        <v>638</v>
      </c>
      <c r="R71" s="27" t="s">
        <v>147</v>
      </c>
      <c r="S71" s="27" t="s">
        <v>651</v>
      </c>
      <c r="T71" s="27" t="s">
        <v>652</v>
      </c>
      <c r="U71" s="60">
        <v>13891630826</v>
      </c>
      <c r="V71" s="27" t="s">
        <v>134</v>
      </c>
      <c r="W71" s="64">
        <f t="shared" si="4"/>
        <v>135</v>
      </c>
      <c r="X71" s="55">
        <v>135</v>
      </c>
      <c r="Y71" s="55"/>
      <c r="Z71" s="55"/>
      <c r="AA71" s="55"/>
      <c r="AB71" s="27" t="s">
        <v>197</v>
      </c>
      <c r="AC71" s="27" t="s">
        <v>198</v>
      </c>
      <c r="AD71" s="27" t="s">
        <v>109</v>
      </c>
      <c r="AE71" s="27" t="s">
        <v>109</v>
      </c>
      <c r="AF71" s="27" t="s">
        <v>109</v>
      </c>
      <c r="AG71" s="27" t="s">
        <v>109</v>
      </c>
      <c r="AH71" s="27"/>
      <c r="AI71" s="27" t="s">
        <v>109</v>
      </c>
      <c r="AJ71" s="27"/>
      <c r="AL71" s="13" t="s">
        <v>643</v>
      </c>
    </row>
    <row r="72" s="13" customFormat="1" ht="84" customHeight="1" spans="1:38">
      <c r="A72" s="34">
        <v>50</v>
      </c>
      <c r="B72" s="27"/>
      <c r="C72" s="27" t="s">
        <v>661</v>
      </c>
      <c r="D72" s="27" t="s">
        <v>662</v>
      </c>
      <c r="E72" s="27" t="s">
        <v>92</v>
      </c>
      <c r="F72" s="27" t="s">
        <v>663</v>
      </c>
      <c r="G72" s="27" t="s">
        <v>664</v>
      </c>
      <c r="H72" s="27" t="s">
        <v>665</v>
      </c>
      <c r="I72" s="27" t="s">
        <v>666</v>
      </c>
      <c r="J72" s="27" t="s">
        <v>667</v>
      </c>
      <c r="K72" s="48">
        <v>1</v>
      </c>
      <c r="L72" s="48">
        <v>1</v>
      </c>
      <c r="M72" s="27" t="s">
        <v>668</v>
      </c>
      <c r="N72" s="27" t="s">
        <v>669</v>
      </c>
      <c r="O72" s="27" t="s">
        <v>670</v>
      </c>
      <c r="P72" s="27" t="s">
        <v>671</v>
      </c>
      <c r="Q72" s="27" t="s">
        <v>672</v>
      </c>
      <c r="R72" s="27" t="s">
        <v>147</v>
      </c>
      <c r="S72" s="27" t="s">
        <v>663</v>
      </c>
      <c r="T72" s="27" t="s">
        <v>673</v>
      </c>
      <c r="U72" s="60" t="s">
        <v>674</v>
      </c>
      <c r="V72" s="27" t="s">
        <v>134</v>
      </c>
      <c r="W72" s="64">
        <f t="shared" si="4"/>
        <v>40</v>
      </c>
      <c r="X72" s="59">
        <v>40</v>
      </c>
      <c r="Y72" s="59"/>
      <c r="Z72" s="59"/>
      <c r="AA72" s="59"/>
      <c r="AB72" s="34" t="s">
        <v>675</v>
      </c>
      <c r="AC72" s="27" t="s">
        <v>676</v>
      </c>
      <c r="AD72" s="27" t="s">
        <v>109</v>
      </c>
      <c r="AE72" s="27" t="s">
        <v>109</v>
      </c>
      <c r="AF72" s="27" t="s">
        <v>677</v>
      </c>
      <c r="AG72" s="27" t="s">
        <v>135</v>
      </c>
      <c r="AH72" s="27"/>
      <c r="AI72" s="27" t="s">
        <v>135</v>
      </c>
      <c r="AJ72" s="27" t="s">
        <v>443</v>
      </c>
      <c r="AL72" s="13" t="s">
        <v>678</v>
      </c>
    </row>
    <row r="73" s="13" customFormat="1" ht="74" customHeight="1" spans="1:38">
      <c r="A73" s="34">
        <v>51</v>
      </c>
      <c r="B73" s="27"/>
      <c r="C73" s="27" t="s">
        <v>679</v>
      </c>
      <c r="D73" s="27" t="s">
        <v>680</v>
      </c>
      <c r="E73" s="27" t="s">
        <v>92</v>
      </c>
      <c r="F73" s="27" t="s">
        <v>681</v>
      </c>
      <c r="G73" s="33" t="s">
        <v>682</v>
      </c>
      <c r="H73" s="27" t="s">
        <v>683</v>
      </c>
      <c r="I73" s="27" t="s">
        <v>684</v>
      </c>
      <c r="J73" s="27" t="s">
        <v>685</v>
      </c>
      <c r="K73" s="48">
        <v>1</v>
      </c>
      <c r="L73" s="48">
        <v>1</v>
      </c>
      <c r="M73" s="27" t="s">
        <v>686</v>
      </c>
      <c r="N73" s="27" t="s">
        <v>687</v>
      </c>
      <c r="O73" s="27" t="s">
        <v>688</v>
      </c>
      <c r="P73" s="27" t="s">
        <v>689</v>
      </c>
      <c r="Q73" s="27" t="s">
        <v>690</v>
      </c>
      <c r="R73" s="27" t="s">
        <v>147</v>
      </c>
      <c r="S73" s="27" t="s">
        <v>691</v>
      </c>
      <c r="T73" s="27" t="s">
        <v>673</v>
      </c>
      <c r="U73" s="60" t="s">
        <v>674</v>
      </c>
      <c r="V73" s="27" t="s">
        <v>134</v>
      </c>
      <c r="W73" s="64">
        <f t="shared" si="4"/>
        <v>15</v>
      </c>
      <c r="X73" s="59">
        <v>15</v>
      </c>
      <c r="Y73" s="59"/>
      <c r="Z73" s="59"/>
      <c r="AA73" s="59"/>
      <c r="AB73" s="34">
        <v>286</v>
      </c>
      <c r="AC73" s="34">
        <v>176</v>
      </c>
      <c r="AD73" s="34" t="s">
        <v>109</v>
      </c>
      <c r="AE73" s="34" t="s">
        <v>109</v>
      </c>
      <c r="AF73" s="34" t="s">
        <v>135</v>
      </c>
      <c r="AG73" s="34" t="s">
        <v>135</v>
      </c>
      <c r="AH73" s="34"/>
      <c r="AI73" s="34" t="s">
        <v>135</v>
      </c>
      <c r="AJ73" s="27"/>
      <c r="AL73" s="13" t="s">
        <v>678</v>
      </c>
    </row>
    <row r="74" s="13" customFormat="1" ht="84" customHeight="1" spans="1:38">
      <c r="A74" s="34">
        <v>52</v>
      </c>
      <c r="B74" s="27"/>
      <c r="C74" s="27" t="s">
        <v>692</v>
      </c>
      <c r="D74" s="27" t="s">
        <v>693</v>
      </c>
      <c r="E74" s="27" t="s">
        <v>92</v>
      </c>
      <c r="F74" s="27" t="s">
        <v>694</v>
      </c>
      <c r="G74" s="33" t="s">
        <v>695</v>
      </c>
      <c r="H74" s="27" t="s">
        <v>696</v>
      </c>
      <c r="I74" s="27" t="s">
        <v>693</v>
      </c>
      <c r="J74" s="27" t="s">
        <v>697</v>
      </c>
      <c r="K74" s="27" t="s">
        <v>698</v>
      </c>
      <c r="L74" s="27" t="s">
        <v>699</v>
      </c>
      <c r="M74" s="27" t="s">
        <v>584</v>
      </c>
      <c r="N74" s="27" t="s">
        <v>700</v>
      </c>
      <c r="O74" s="27" t="s">
        <v>701</v>
      </c>
      <c r="P74" s="27" t="s">
        <v>702</v>
      </c>
      <c r="Q74" s="48">
        <v>0.95</v>
      </c>
      <c r="R74" s="27" t="s">
        <v>147</v>
      </c>
      <c r="S74" s="27" t="s">
        <v>703</v>
      </c>
      <c r="T74" s="27" t="s">
        <v>704</v>
      </c>
      <c r="U74" s="60">
        <v>13468690586</v>
      </c>
      <c r="V74" s="27" t="s">
        <v>134</v>
      </c>
      <c r="W74" s="64">
        <f t="shared" si="4"/>
        <v>180</v>
      </c>
      <c r="X74" s="59">
        <v>180</v>
      </c>
      <c r="Y74" s="59"/>
      <c r="Z74" s="59"/>
      <c r="AA74" s="59"/>
      <c r="AB74" s="34">
        <v>4050</v>
      </c>
      <c r="AC74" s="34">
        <v>398</v>
      </c>
      <c r="AD74" s="34" t="s">
        <v>109</v>
      </c>
      <c r="AE74" s="34" t="s">
        <v>109</v>
      </c>
      <c r="AF74" s="34" t="s">
        <v>109</v>
      </c>
      <c r="AG74" s="34" t="s">
        <v>135</v>
      </c>
      <c r="AH74" s="27" t="s">
        <v>705</v>
      </c>
      <c r="AI74" s="34" t="s">
        <v>135</v>
      </c>
      <c r="AJ74" s="27" t="s">
        <v>706</v>
      </c>
      <c r="AL74" s="13" t="s">
        <v>703</v>
      </c>
    </row>
    <row r="75" s="13" customFormat="1" ht="84" customHeight="1" spans="1:38">
      <c r="A75" s="34">
        <v>53</v>
      </c>
      <c r="B75" s="27"/>
      <c r="C75" s="77" t="s">
        <v>707</v>
      </c>
      <c r="D75" s="27" t="s">
        <v>708</v>
      </c>
      <c r="E75" s="27" t="s">
        <v>92</v>
      </c>
      <c r="F75" s="27" t="s">
        <v>694</v>
      </c>
      <c r="G75" s="33" t="s">
        <v>695</v>
      </c>
      <c r="H75" s="27" t="s">
        <v>709</v>
      </c>
      <c r="I75" s="27" t="s">
        <v>708</v>
      </c>
      <c r="J75" s="27" t="s">
        <v>710</v>
      </c>
      <c r="K75" s="27" t="s">
        <v>698</v>
      </c>
      <c r="L75" s="27" t="s">
        <v>699</v>
      </c>
      <c r="M75" s="27" t="s">
        <v>711</v>
      </c>
      <c r="N75" s="27" t="s">
        <v>700</v>
      </c>
      <c r="O75" s="26" t="s">
        <v>701</v>
      </c>
      <c r="P75" s="27" t="s">
        <v>702</v>
      </c>
      <c r="Q75" s="48">
        <v>0.95</v>
      </c>
      <c r="R75" s="27" t="s">
        <v>147</v>
      </c>
      <c r="S75" s="27" t="s">
        <v>703</v>
      </c>
      <c r="T75" s="27" t="s">
        <v>704</v>
      </c>
      <c r="U75" s="27">
        <v>13468690586</v>
      </c>
      <c r="V75" s="27" t="s">
        <v>134</v>
      </c>
      <c r="W75" s="64">
        <f t="shared" si="4"/>
        <v>186</v>
      </c>
      <c r="X75" s="59">
        <v>186</v>
      </c>
      <c r="Y75" s="59"/>
      <c r="Z75" s="55"/>
      <c r="AA75" s="55"/>
      <c r="AB75" s="27">
        <v>1662</v>
      </c>
      <c r="AC75" s="27">
        <v>165</v>
      </c>
      <c r="AD75" s="27" t="s">
        <v>109</v>
      </c>
      <c r="AE75" s="27" t="s">
        <v>109</v>
      </c>
      <c r="AF75" s="27" t="s">
        <v>109</v>
      </c>
      <c r="AG75" s="27" t="s">
        <v>109</v>
      </c>
      <c r="AH75" s="90"/>
      <c r="AI75" s="27" t="s">
        <v>135</v>
      </c>
      <c r="AJ75" s="90"/>
      <c r="AL75" s="13" t="s">
        <v>703</v>
      </c>
    </row>
    <row r="76" s="13" customFormat="1" ht="84" customHeight="1" spans="1:38">
      <c r="A76" s="34">
        <v>54</v>
      </c>
      <c r="B76" s="27"/>
      <c r="C76" s="27" t="s">
        <v>712</v>
      </c>
      <c r="D76" s="27" t="s">
        <v>713</v>
      </c>
      <c r="E76" s="27" t="s">
        <v>92</v>
      </c>
      <c r="F76" s="27" t="s">
        <v>714</v>
      </c>
      <c r="G76" s="33" t="s">
        <v>715</v>
      </c>
      <c r="H76" s="27" t="s">
        <v>716</v>
      </c>
      <c r="I76" s="27" t="s">
        <v>717</v>
      </c>
      <c r="J76" s="27" t="s">
        <v>718</v>
      </c>
      <c r="K76" s="27" t="s">
        <v>719</v>
      </c>
      <c r="L76" s="27" t="s">
        <v>720</v>
      </c>
      <c r="M76" s="27" t="s">
        <v>721</v>
      </c>
      <c r="N76" s="27" t="s">
        <v>722</v>
      </c>
      <c r="O76" s="27" t="s">
        <v>722</v>
      </c>
      <c r="P76" s="27" t="s">
        <v>723</v>
      </c>
      <c r="Q76" s="27" t="s">
        <v>724</v>
      </c>
      <c r="R76" s="27" t="s">
        <v>147</v>
      </c>
      <c r="S76" s="27"/>
      <c r="T76" s="27"/>
      <c r="U76" s="60"/>
      <c r="V76" s="27" t="s">
        <v>134</v>
      </c>
      <c r="W76" s="64">
        <f t="shared" si="4"/>
        <v>260</v>
      </c>
      <c r="X76" s="59">
        <v>260</v>
      </c>
      <c r="Y76" s="59">
        <v>0</v>
      </c>
      <c r="Z76" s="59">
        <v>0</v>
      </c>
      <c r="AA76" s="59">
        <v>0</v>
      </c>
      <c r="AB76" s="27">
        <v>1096</v>
      </c>
      <c r="AC76" s="27">
        <v>329</v>
      </c>
      <c r="AD76" s="27" t="s">
        <v>109</v>
      </c>
      <c r="AE76" s="27" t="s">
        <v>109</v>
      </c>
      <c r="AF76" s="27" t="s">
        <v>135</v>
      </c>
      <c r="AG76" s="27" t="s">
        <v>135</v>
      </c>
      <c r="AH76" s="27"/>
      <c r="AI76" s="27" t="s">
        <v>135</v>
      </c>
      <c r="AJ76" s="27"/>
      <c r="AL76" s="13" t="s">
        <v>725</v>
      </c>
    </row>
    <row r="77" s="13" customFormat="1" ht="84" customHeight="1" spans="1:38">
      <c r="A77" s="34">
        <v>55</v>
      </c>
      <c r="B77" s="27"/>
      <c r="C77" s="78" t="s">
        <v>726</v>
      </c>
      <c r="D77" s="78" t="s">
        <v>727</v>
      </c>
      <c r="E77" s="78" t="s">
        <v>92</v>
      </c>
      <c r="F77" s="78" t="s">
        <v>728</v>
      </c>
      <c r="G77" s="79" t="s">
        <v>729</v>
      </c>
      <c r="H77" s="78" t="s">
        <v>203</v>
      </c>
      <c r="I77" s="78" t="s">
        <v>730</v>
      </c>
      <c r="J77" s="78" t="s">
        <v>731</v>
      </c>
      <c r="K77" s="78" t="s">
        <v>582</v>
      </c>
      <c r="L77" s="78" t="s">
        <v>732</v>
      </c>
      <c r="M77" s="78" t="s">
        <v>733</v>
      </c>
      <c r="N77" s="78" t="s">
        <v>734</v>
      </c>
      <c r="O77" s="78" t="s">
        <v>735</v>
      </c>
      <c r="P77" s="78" t="s">
        <v>736</v>
      </c>
      <c r="Q77" s="78" t="s">
        <v>737</v>
      </c>
      <c r="R77" s="27" t="s">
        <v>147</v>
      </c>
      <c r="S77" s="78" t="s">
        <v>738</v>
      </c>
      <c r="T77" s="78" t="s">
        <v>739</v>
      </c>
      <c r="U77" s="27">
        <v>13474316621</v>
      </c>
      <c r="V77" s="27" t="s">
        <v>134</v>
      </c>
      <c r="W77" s="64">
        <f t="shared" si="4"/>
        <v>102</v>
      </c>
      <c r="X77" s="59">
        <v>102</v>
      </c>
      <c r="Y77" s="59"/>
      <c r="Z77" s="59"/>
      <c r="AA77" s="59"/>
      <c r="AB77" s="34">
        <v>1103</v>
      </c>
      <c r="AC77" s="34">
        <v>279</v>
      </c>
      <c r="AD77" s="78" t="s">
        <v>109</v>
      </c>
      <c r="AE77" s="78" t="s">
        <v>109</v>
      </c>
      <c r="AF77" s="78" t="s">
        <v>135</v>
      </c>
      <c r="AG77" s="78" t="s">
        <v>109</v>
      </c>
      <c r="AH77" s="78"/>
      <c r="AI77" s="78" t="s">
        <v>135</v>
      </c>
      <c r="AJ77" s="78" t="s">
        <v>740</v>
      </c>
      <c r="AL77" s="13" t="s">
        <v>741</v>
      </c>
    </row>
    <row r="78" s="13" customFormat="1" ht="84" customHeight="1" spans="1:38">
      <c r="A78" s="34">
        <v>56</v>
      </c>
      <c r="B78" s="27"/>
      <c r="C78" s="27" t="s">
        <v>742</v>
      </c>
      <c r="D78" s="27" t="s">
        <v>743</v>
      </c>
      <c r="E78" s="27" t="s">
        <v>92</v>
      </c>
      <c r="F78" s="27" t="s">
        <v>744</v>
      </c>
      <c r="G78" s="33" t="s">
        <v>745</v>
      </c>
      <c r="H78" s="34" t="s">
        <v>203</v>
      </c>
      <c r="I78" s="27" t="s">
        <v>746</v>
      </c>
      <c r="J78" s="27" t="s">
        <v>747</v>
      </c>
      <c r="K78" s="27" t="s">
        <v>326</v>
      </c>
      <c r="L78" s="27" t="s">
        <v>748</v>
      </c>
      <c r="M78" s="27" t="s">
        <v>749</v>
      </c>
      <c r="N78" s="27" t="s">
        <v>750</v>
      </c>
      <c r="O78" s="27" t="s">
        <v>751</v>
      </c>
      <c r="P78" s="27" t="s">
        <v>752</v>
      </c>
      <c r="Q78" s="48" t="s">
        <v>753</v>
      </c>
      <c r="R78" s="27" t="s">
        <v>147</v>
      </c>
      <c r="S78" s="27" t="s">
        <v>754</v>
      </c>
      <c r="T78" s="84" t="s">
        <v>755</v>
      </c>
      <c r="U78" s="60" t="s">
        <v>756</v>
      </c>
      <c r="V78" s="27" t="s">
        <v>134</v>
      </c>
      <c r="W78" s="64">
        <f t="shared" si="4"/>
        <v>100</v>
      </c>
      <c r="X78" s="55">
        <v>100</v>
      </c>
      <c r="Y78" s="55"/>
      <c r="Z78" s="55"/>
      <c r="AA78" s="55"/>
      <c r="AB78" s="27">
        <v>971</v>
      </c>
      <c r="AC78" s="27">
        <v>53</v>
      </c>
      <c r="AD78" s="27" t="s">
        <v>109</v>
      </c>
      <c r="AE78" s="27" t="s">
        <v>109</v>
      </c>
      <c r="AF78" s="27" t="s">
        <v>109</v>
      </c>
      <c r="AG78" s="27" t="s">
        <v>135</v>
      </c>
      <c r="AH78" s="27"/>
      <c r="AI78" s="27" t="s">
        <v>259</v>
      </c>
      <c r="AJ78" s="27"/>
      <c r="AL78" s="13" t="s">
        <v>424</v>
      </c>
    </row>
    <row r="79" s="13" customFormat="1" ht="77" customHeight="1" spans="1:38">
      <c r="A79" s="34">
        <v>57</v>
      </c>
      <c r="B79" s="27"/>
      <c r="C79" s="27" t="s">
        <v>757</v>
      </c>
      <c r="D79" s="33" t="s">
        <v>758</v>
      </c>
      <c r="E79" s="27" t="s">
        <v>92</v>
      </c>
      <c r="F79" s="27" t="s">
        <v>759</v>
      </c>
      <c r="G79" s="33" t="s">
        <v>760</v>
      </c>
      <c r="H79" s="27" t="s">
        <v>203</v>
      </c>
      <c r="I79" s="33" t="s">
        <v>758</v>
      </c>
      <c r="J79" s="27" t="s">
        <v>761</v>
      </c>
      <c r="K79" s="27" t="s">
        <v>762</v>
      </c>
      <c r="L79" s="27" t="s">
        <v>763</v>
      </c>
      <c r="M79" s="27" t="s">
        <v>764</v>
      </c>
      <c r="N79" s="27" t="s">
        <v>765</v>
      </c>
      <c r="O79" s="27" t="s">
        <v>766</v>
      </c>
      <c r="P79" s="27" t="s">
        <v>767</v>
      </c>
      <c r="Q79" s="27" t="s">
        <v>768</v>
      </c>
      <c r="R79" s="27" t="s">
        <v>147</v>
      </c>
      <c r="S79" s="27" t="s">
        <v>769</v>
      </c>
      <c r="T79" s="27" t="s">
        <v>770</v>
      </c>
      <c r="U79" s="60" t="s">
        <v>771</v>
      </c>
      <c r="V79" s="27" t="s">
        <v>134</v>
      </c>
      <c r="W79" s="64">
        <f t="shared" si="4"/>
        <v>389</v>
      </c>
      <c r="X79" s="59">
        <v>389</v>
      </c>
      <c r="Y79" s="59"/>
      <c r="Z79" s="59"/>
      <c r="AA79" s="59"/>
      <c r="AB79" s="27">
        <v>1646</v>
      </c>
      <c r="AC79" s="27">
        <v>654</v>
      </c>
      <c r="AD79" s="27" t="s">
        <v>109</v>
      </c>
      <c r="AE79" s="27" t="s">
        <v>109</v>
      </c>
      <c r="AF79" s="27" t="s">
        <v>135</v>
      </c>
      <c r="AG79" s="27" t="s">
        <v>135</v>
      </c>
      <c r="AH79" s="27"/>
      <c r="AI79" s="27" t="s">
        <v>135</v>
      </c>
      <c r="AJ79" s="27" t="s">
        <v>530</v>
      </c>
      <c r="AL79" s="13" t="s">
        <v>772</v>
      </c>
    </row>
    <row r="80" s="9" customFormat="1" ht="84" customHeight="1" spans="1:38">
      <c r="A80" s="34">
        <v>58</v>
      </c>
      <c r="B80" s="27"/>
      <c r="C80" s="27" t="s">
        <v>773</v>
      </c>
      <c r="D80" s="33" t="s">
        <v>774</v>
      </c>
      <c r="E80" s="33" t="s">
        <v>775</v>
      </c>
      <c r="F80" s="33" t="s">
        <v>776</v>
      </c>
      <c r="G80" s="33" t="s">
        <v>777</v>
      </c>
      <c r="H80" s="33" t="s">
        <v>270</v>
      </c>
      <c r="I80" s="33" t="s">
        <v>778</v>
      </c>
      <c r="J80" s="33" t="s">
        <v>779</v>
      </c>
      <c r="K80" s="33" t="s">
        <v>224</v>
      </c>
      <c r="L80" s="33" t="s">
        <v>225</v>
      </c>
      <c r="M80" s="33" t="s">
        <v>780</v>
      </c>
      <c r="N80" s="33" t="s">
        <v>781</v>
      </c>
      <c r="O80" s="33" t="s">
        <v>779</v>
      </c>
      <c r="P80" s="33" t="s">
        <v>782</v>
      </c>
      <c r="Q80" s="33" t="s">
        <v>359</v>
      </c>
      <c r="R80" s="27" t="s">
        <v>147</v>
      </c>
      <c r="S80" s="33" t="s">
        <v>231</v>
      </c>
      <c r="T80" s="33" t="s">
        <v>232</v>
      </c>
      <c r="U80" s="61">
        <v>13772805200</v>
      </c>
      <c r="V80" s="27" t="s">
        <v>134</v>
      </c>
      <c r="W80" s="64">
        <f t="shared" si="4"/>
        <v>4</v>
      </c>
      <c r="X80" s="59">
        <v>4</v>
      </c>
      <c r="Y80" s="59"/>
      <c r="Z80" s="59"/>
      <c r="AA80" s="59"/>
      <c r="AB80" s="70">
        <v>216</v>
      </c>
      <c r="AC80" s="70">
        <v>13</v>
      </c>
      <c r="AD80" s="70" t="s">
        <v>135</v>
      </c>
      <c r="AE80" s="70" t="s">
        <v>109</v>
      </c>
      <c r="AF80" s="70" t="s">
        <v>109</v>
      </c>
      <c r="AG80" s="70" t="s">
        <v>109</v>
      </c>
      <c r="AH80" s="70"/>
      <c r="AI80" s="70" t="s">
        <v>109</v>
      </c>
      <c r="AJ80" s="33"/>
      <c r="AL80" s="13" t="s">
        <v>231</v>
      </c>
    </row>
    <row r="81" s="9" customFormat="1" ht="84" customHeight="1" spans="1:38">
      <c r="A81" s="34">
        <v>59</v>
      </c>
      <c r="B81" s="27"/>
      <c r="C81" s="27" t="s">
        <v>783</v>
      </c>
      <c r="D81" s="33" t="s">
        <v>784</v>
      </c>
      <c r="E81" s="33" t="s">
        <v>775</v>
      </c>
      <c r="F81" s="33" t="s">
        <v>785</v>
      </c>
      <c r="G81" s="33" t="s">
        <v>786</v>
      </c>
      <c r="H81" s="33" t="s">
        <v>95</v>
      </c>
      <c r="I81" s="33" t="s">
        <v>787</v>
      </c>
      <c r="J81" s="33" t="s">
        <v>788</v>
      </c>
      <c r="K81" s="33" t="s">
        <v>224</v>
      </c>
      <c r="L81" s="33" t="s">
        <v>225</v>
      </c>
      <c r="M81" s="33" t="s">
        <v>789</v>
      </c>
      <c r="N81" s="33" t="s">
        <v>781</v>
      </c>
      <c r="O81" s="33" t="s">
        <v>788</v>
      </c>
      <c r="P81" s="33" t="s">
        <v>782</v>
      </c>
      <c r="Q81" s="33" t="s">
        <v>359</v>
      </c>
      <c r="R81" s="27" t="s">
        <v>147</v>
      </c>
      <c r="S81" s="33" t="s">
        <v>231</v>
      </c>
      <c r="T81" s="33" t="s">
        <v>232</v>
      </c>
      <c r="U81" s="61">
        <v>13772805200</v>
      </c>
      <c r="V81" s="27" t="s">
        <v>134</v>
      </c>
      <c r="W81" s="64">
        <f t="shared" ref="W81:W112" si="5">SUM(X81:AA81)</f>
        <v>5</v>
      </c>
      <c r="X81" s="55">
        <v>5</v>
      </c>
      <c r="Y81" s="55"/>
      <c r="Z81" s="55"/>
      <c r="AA81" s="55"/>
      <c r="AB81" s="33">
        <v>503</v>
      </c>
      <c r="AC81" s="33">
        <v>99</v>
      </c>
      <c r="AD81" s="87"/>
      <c r="AE81" s="87" t="s">
        <v>109</v>
      </c>
      <c r="AF81" s="87" t="s">
        <v>109</v>
      </c>
      <c r="AG81" s="44" t="s">
        <v>109</v>
      </c>
      <c r="AH81" s="87" t="s">
        <v>109</v>
      </c>
      <c r="AI81" s="87" t="s">
        <v>109</v>
      </c>
      <c r="AJ81" s="44" t="s">
        <v>790</v>
      </c>
      <c r="AL81" s="13" t="s">
        <v>231</v>
      </c>
    </row>
    <row r="82" s="9" customFormat="1" ht="84" customHeight="1" spans="1:38">
      <c r="A82" s="34">
        <v>60</v>
      </c>
      <c r="B82" s="27"/>
      <c r="C82" s="27" t="s">
        <v>791</v>
      </c>
      <c r="D82" s="27" t="s">
        <v>792</v>
      </c>
      <c r="E82" s="27" t="s">
        <v>92</v>
      </c>
      <c r="F82" s="27" t="s">
        <v>793</v>
      </c>
      <c r="G82" s="33" t="s">
        <v>794</v>
      </c>
      <c r="H82" s="27" t="s">
        <v>95</v>
      </c>
      <c r="I82" s="27" t="s">
        <v>795</v>
      </c>
      <c r="J82" s="27">
        <v>1</v>
      </c>
      <c r="K82" s="27" t="s">
        <v>272</v>
      </c>
      <c r="L82" s="27" t="s">
        <v>273</v>
      </c>
      <c r="M82" s="27"/>
      <c r="N82" s="27" t="s">
        <v>796</v>
      </c>
      <c r="O82" s="27" t="s">
        <v>796</v>
      </c>
      <c r="P82" s="27"/>
      <c r="Q82" s="48">
        <v>0.98</v>
      </c>
      <c r="R82" s="27" t="s">
        <v>147</v>
      </c>
      <c r="S82" s="27"/>
      <c r="T82" s="27"/>
      <c r="U82" s="60"/>
      <c r="V82" s="27" t="s">
        <v>134</v>
      </c>
      <c r="W82" s="64">
        <f t="shared" si="5"/>
        <v>120</v>
      </c>
      <c r="X82" s="59">
        <v>120</v>
      </c>
      <c r="Y82" s="59"/>
      <c r="Z82" s="59"/>
      <c r="AA82" s="59"/>
      <c r="AB82" s="27">
        <v>59</v>
      </c>
      <c r="AC82" s="27">
        <v>25</v>
      </c>
      <c r="AD82" s="27" t="s">
        <v>109</v>
      </c>
      <c r="AE82" s="27" t="s">
        <v>109</v>
      </c>
      <c r="AF82" s="27" t="s">
        <v>109</v>
      </c>
      <c r="AG82" s="27" t="s">
        <v>135</v>
      </c>
      <c r="AH82" s="27" t="s">
        <v>214</v>
      </c>
      <c r="AI82" s="27" t="s">
        <v>135</v>
      </c>
      <c r="AJ82" s="27" t="s">
        <v>215</v>
      </c>
      <c r="AL82" s="13" t="s">
        <v>279</v>
      </c>
    </row>
    <row r="83" s="9" customFormat="1" ht="84" customHeight="1" spans="1:38">
      <c r="A83" s="34">
        <v>61</v>
      </c>
      <c r="B83" s="27"/>
      <c r="C83" s="27" t="s">
        <v>797</v>
      </c>
      <c r="D83" s="27" t="s">
        <v>798</v>
      </c>
      <c r="E83" s="34" t="s">
        <v>92</v>
      </c>
      <c r="F83" s="27" t="s">
        <v>772</v>
      </c>
      <c r="G83" s="33" t="s">
        <v>799</v>
      </c>
      <c r="H83" s="27" t="s">
        <v>800</v>
      </c>
      <c r="I83" s="27" t="s">
        <v>798</v>
      </c>
      <c r="J83" s="27" t="s">
        <v>801</v>
      </c>
      <c r="K83" s="26" t="s">
        <v>802</v>
      </c>
      <c r="L83" s="26" t="s">
        <v>763</v>
      </c>
      <c r="M83" s="27" t="s">
        <v>803</v>
      </c>
      <c r="N83" s="27" t="s">
        <v>765</v>
      </c>
      <c r="O83" s="27" t="s">
        <v>804</v>
      </c>
      <c r="P83" s="27" t="s">
        <v>767</v>
      </c>
      <c r="Q83" s="27" t="s">
        <v>768</v>
      </c>
      <c r="R83" s="27" t="s">
        <v>147</v>
      </c>
      <c r="S83" s="27" t="s">
        <v>772</v>
      </c>
      <c r="T83" s="27" t="s">
        <v>805</v>
      </c>
      <c r="U83" s="27">
        <v>13468681321</v>
      </c>
      <c r="V83" s="27" t="s">
        <v>134</v>
      </c>
      <c r="W83" s="64">
        <f t="shared" si="5"/>
        <v>320</v>
      </c>
      <c r="X83" s="59">
        <v>320</v>
      </c>
      <c r="Y83" s="55"/>
      <c r="Z83" s="55"/>
      <c r="AA83" s="55"/>
      <c r="AB83" s="34">
        <v>1825</v>
      </c>
      <c r="AC83" s="34">
        <v>69</v>
      </c>
      <c r="AD83" s="27" t="s">
        <v>109</v>
      </c>
      <c r="AE83" s="27" t="s">
        <v>109</v>
      </c>
      <c r="AF83" s="27" t="s">
        <v>109</v>
      </c>
      <c r="AG83" s="27" t="s">
        <v>135</v>
      </c>
      <c r="AH83" s="27"/>
      <c r="AI83" s="27" t="s">
        <v>135</v>
      </c>
      <c r="AJ83" s="27" t="s">
        <v>530</v>
      </c>
      <c r="AL83" s="13" t="s">
        <v>772</v>
      </c>
    </row>
    <row r="84" s="9" customFormat="1" ht="120" customHeight="1" spans="1:38">
      <c r="A84" s="34">
        <v>62</v>
      </c>
      <c r="B84" s="27"/>
      <c r="C84" s="27" t="s">
        <v>806</v>
      </c>
      <c r="D84" s="27" t="s">
        <v>807</v>
      </c>
      <c r="E84" s="27" t="s">
        <v>808</v>
      </c>
      <c r="F84" s="27" t="s">
        <v>809</v>
      </c>
      <c r="G84" s="33" t="s">
        <v>810</v>
      </c>
      <c r="H84" s="27" t="s">
        <v>270</v>
      </c>
      <c r="I84" s="27" t="s">
        <v>807</v>
      </c>
      <c r="J84" s="27" t="s">
        <v>811</v>
      </c>
      <c r="K84" s="27" t="s">
        <v>762</v>
      </c>
      <c r="L84" s="27" t="s">
        <v>763</v>
      </c>
      <c r="M84" s="27" t="s">
        <v>812</v>
      </c>
      <c r="N84" s="27" t="s">
        <v>765</v>
      </c>
      <c r="O84" s="27" t="s">
        <v>813</v>
      </c>
      <c r="P84" s="27" t="s">
        <v>767</v>
      </c>
      <c r="Q84" s="27" t="s">
        <v>768</v>
      </c>
      <c r="R84" s="27" t="s">
        <v>147</v>
      </c>
      <c r="S84" s="27" t="s">
        <v>814</v>
      </c>
      <c r="T84" s="27" t="s">
        <v>815</v>
      </c>
      <c r="U84" s="60" t="s">
        <v>816</v>
      </c>
      <c r="V84" s="27" t="s">
        <v>134</v>
      </c>
      <c r="W84" s="64">
        <f t="shared" si="5"/>
        <v>80</v>
      </c>
      <c r="X84" s="59">
        <v>80</v>
      </c>
      <c r="Y84" s="59"/>
      <c r="Z84" s="59"/>
      <c r="AA84" s="59"/>
      <c r="AB84" s="27">
        <v>1720</v>
      </c>
      <c r="AC84" s="27">
        <v>393</v>
      </c>
      <c r="AD84" s="27" t="s">
        <v>109</v>
      </c>
      <c r="AE84" s="27" t="s">
        <v>109</v>
      </c>
      <c r="AF84" s="27" t="s">
        <v>135</v>
      </c>
      <c r="AG84" s="27" t="s">
        <v>135</v>
      </c>
      <c r="AH84" s="27"/>
      <c r="AI84" s="27" t="s">
        <v>135</v>
      </c>
      <c r="AJ84" s="27" t="s">
        <v>530</v>
      </c>
      <c r="AL84" s="13" t="s">
        <v>772</v>
      </c>
    </row>
    <row r="85" s="9" customFormat="1" ht="84" customHeight="1" spans="1:38">
      <c r="A85" s="34">
        <v>63</v>
      </c>
      <c r="B85" s="27"/>
      <c r="C85" s="27" t="s">
        <v>817</v>
      </c>
      <c r="D85" s="27" t="s">
        <v>818</v>
      </c>
      <c r="E85" s="34" t="s">
        <v>92</v>
      </c>
      <c r="F85" s="27" t="s">
        <v>809</v>
      </c>
      <c r="G85" s="33" t="s">
        <v>819</v>
      </c>
      <c r="H85" s="27" t="s">
        <v>820</v>
      </c>
      <c r="I85" s="27" t="s">
        <v>818</v>
      </c>
      <c r="J85" s="27" t="s">
        <v>821</v>
      </c>
      <c r="K85" s="27" t="s">
        <v>762</v>
      </c>
      <c r="L85" s="27" t="s">
        <v>763</v>
      </c>
      <c r="M85" s="27" t="s">
        <v>822</v>
      </c>
      <c r="N85" s="27" t="s">
        <v>823</v>
      </c>
      <c r="O85" s="27" t="s">
        <v>813</v>
      </c>
      <c r="P85" s="27" t="s">
        <v>767</v>
      </c>
      <c r="Q85" s="27" t="s">
        <v>768</v>
      </c>
      <c r="R85" s="27" t="s">
        <v>147</v>
      </c>
      <c r="S85" s="27" t="s">
        <v>814</v>
      </c>
      <c r="T85" s="27" t="s">
        <v>815</v>
      </c>
      <c r="U85" s="60" t="s">
        <v>816</v>
      </c>
      <c r="V85" s="27" t="s">
        <v>134</v>
      </c>
      <c r="W85" s="64">
        <f t="shared" si="5"/>
        <v>46</v>
      </c>
      <c r="X85" s="59">
        <v>46</v>
      </c>
      <c r="Y85" s="59"/>
      <c r="Z85" s="59"/>
      <c r="AA85" s="59"/>
      <c r="AB85" s="27">
        <v>1720</v>
      </c>
      <c r="AC85" s="27">
        <v>393</v>
      </c>
      <c r="AD85" s="27" t="s">
        <v>109</v>
      </c>
      <c r="AE85" s="27" t="s">
        <v>109</v>
      </c>
      <c r="AF85" s="27" t="s">
        <v>135</v>
      </c>
      <c r="AG85" s="27" t="s">
        <v>109</v>
      </c>
      <c r="AH85" s="27"/>
      <c r="AI85" s="27" t="s">
        <v>109</v>
      </c>
      <c r="AJ85" s="27"/>
      <c r="AL85" s="13" t="s">
        <v>772</v>
      </c>
    </row>
    <row r="86" s="9" customFormat="1" ht="84" customHeight="1" spans="1:38">
      <c r="A86" s="34">
        <v>64</v>
      </c>
      <c r="B86" s="27"/>
      <c r="C86" s="27" t="s">
        <v>824</v>
      </c>
      <c r="D86" s="27" t="s">
        <v>825</v>
      </c>
      <c r="E86" s="34" t="s">
        <v>826</v>
      </c>
      <c r="F86" s="27" t="s">
        <v>827</v>
      </c>
      <c r="G86" s="33" t="s">
        <v>828</v>
      </c>
      <c r="H86" s="27" t="s">
        <v>95</v>
      </c>
      <c r="I86" s="27" t="s">
        <v>825</v>
      </c>
      <c r="J86" s="27" t="s">
        <v>829</v>
      </c>
      <c r="K86" s="27" t="s">
        <v>698</v>
      </c>
      <c r="L86" s="27" t="s">
        <v>830</v>
      </c>
      <c r="M86" s="27" t="s">
        <v>831</v>
      </c>
      <c r="N86" s="27" t="s">
        <v>832</v>
      </c>
      <c r="O86" s="27" t="s">
        <v>833</v>
      </c>
      <c r="P86" s="27" t="s">
        <v>834</v>
      </c>
      <c r="Q86" s="27" t="s">
        <v>835</v>
      </c>
      <c r="R86" s="27" t="s">
        <v>147</v>
      </c>
      <c r="S86" s="27" t="s">
        <v>836</v>
      </c>
      <c r="T86" s="27" t="s">
        <v>837</v>
      </c>
      <c r="U86" s="27">
        <v>15319329828</v>
      </c>
      <c r="V86" s="27" t="s">
        <v>134</v>
      </c>
      <c r="W86" s="64">
        <f t="shared" si="5"/>
        <v>135</v>
      </c>
      <c r="X86" s="59">
        <v>135</v>
      </c>
      <c r="Y86" s="59"/>
      <c r="Z86" s="59"/>
      <c r="AA86" s="59"/>
      <c r="AB86" s="27">
        <v>1363</v>
      </c>
      <c r="AC86" s="27" t="s">
        <v>838</v>
      </c>
      <c r="AD86" s="27" t="s">
        <v>109</v>
      </c>
      <c r="AE86" s="27" t="s">
        <v>109</v>
      </c>
      <c r="AF86" s="27" t="s">
        <v>109</v>
      </c>
      <c r="AG86" s="27" t="s">
        <v>109</v>
      </c>
      <c r="AH86" s="27"/>
      <c r="AI86" s="27" t="s">
        <v>109</v>
      </c>
      <c r="AJ86" s="27" t="s">
        <v>839</v>
      </c>
      <c r="AL86" s="13" t="s">
        <v>772</v>
      </c>
    </row>
    <row r="87" s="9" customFormat="1" ht="84" customHeight="1" spans="1:38">
      <c r="A87" s="34">
        <v>65</v>
      </c>
      <c r="B87" s="27"/>
      <c r="C87" s="27" t="s">
        <v>840</v>
      </c>
      <c r="D87" s="27" t="s">
        <v>841</v>
      </c>
      <c r="E87" s="27" t="s">
        <v>92</v>
      </c>
      <c r="F87" s="27" t="s">
        <v>842</v>
      </c>
      <c r="G87" s="33" t="s">
        <v>843</v>
      </c>
      <c r="H87" s="27" t="s">
        <v>844</v>
      </c>
      <c r="I87" s="27" t="s">
        <v>841</v>
      </c>
      <c r="J87" s="27" t="s">
        <v>841</v>
      </c>
      <c r="K87" s="27" t="s">
        <v>845</v>
      </c>
      <c r="L87" s="27" t="s">
        <v>184</v>
      </c>
      <c r="M87" s="27" t="s">
        <v>846</v>
      </c>
      <c r="N87" s="27" t="s">
        <v>186</v>
      </c>
      <c r="O87" s="27" t="s">
        <v>164</v>
      </c>
      <c r="P87" s="27" t="s">
        <v>165</v>
      </c>
      <c r="Q87" s="27" t="s">
        <v>166</v>
      </c>
      <c r="R87" s="27" t="s">
        <v>147</v>
      </c>
      <c r="S87" s="27" t="s">
        <v>167</v>
      </c>
      <c r="T87" s="33" t="s">
        <v>168</v>
      </c>
      <c r="U87" s="33">
        <v>5512288</v>
      </c>
      <c r="V87" s="27" t="s">
        <v>134</v>
      </c>
      <c r="W87" s="64">
        <f t="shared" si="5"/>
        <v>260</v>
      </c>
      <c r="X87" s="59">
        <v>260</v>
      </c>
      <c r="Y87" s="55"/>
      <c r="Z87" s="59"/>
      <c r="AA87" s="55"/>
      <c r="AB87" s="27" t="s">
        <v>170</v>
      </c>
      <c r="AC87" s="27" t="s">
        <v>171</v>
      </c>
      <c r="AD87" s="27" t="s">
        <v>109</v>
      </c>
      <c r="AE87" s="27" t="s">
        <v>109</v>
      </c>
      <c r="AF87" s="27"/>
      <c r="AG87" s="27" t="s">
        <v>135</v>
      </c>
      <c r="AH87" s="27" t="s">
        <v>135</v>
      </c>
      <c r="AI87" s="27" t="s">
        <v>135</v>
      </c>
      <c r="AJ87" s="27"/>
      <c r="AL87" s="13" t="s">
        <v>172</v>
      </c>
    </row>
    <row r="88" s="9" customFormat="1" ht="84" customHeight="1" spans="1:38">
      <c r="A88" s="34">
        <v>66</v>
      </c>
      <c r="B88" s="27"/>
      <c r="C88" s="27" t="s">
        <v>847</v>
      </c>
      <c r="D88" s="27" t="s">
        <v>848</v>
      </c>
      <c r="E88" s="27" t="s">
        <v>92</v>
      </c>
      <c r="F88" s="27" t="s">
        <v>849</v>
      </c>
      <c r="G88" s="33" t="s">
        <v>843</v>
      </c>
      <c r="H88" s="27" t="s">
        <v>844</v>
      </c>
      <c r="I88" s="27" t="s">
        <v>848</v>
      </c>
      <c r="J88" s="27" t="s">
        <v>848</v>
      </c>
      <c r="K88" s="27" t="s">
        <v>845</v>
      </c>
      <c r="L88" s="27" t="s">
        <v>184</v>
      </c>
      <c r="M88" s="27" t="s">
        <v>850</v>
      </c>
      <c r="N88" s="27" t="s">
        <v>186</v>
      </c>
      <c r="O88" s="27" t="s">
        <v>164</v>
      </c>
      <c r="P88" s="27" t="s">
        <v>165</v>
      </c>
      <c r="Q88" s="27" t="s">
        <v>166</v>
      </c>
      <c r="R88" s="27" t="s">
        <v>147</v>
      </c>
      <c r="S88" s="27" t="s">
        <v>167</v>
      </c>
      <c r="T88" s="33" t="s">
        <v>168</v>
      </c>
      <c r="U88" s="33">
        <v>5512288</v>
      </c>
      <c r="V88" s="27" t="s">
        <v>134</v>
      </c>
      <c r="W88" s="64">
        <f t="shared" si="5"/>
        <v>130</v>
      </c>
      <c r="X88" s="59">
        <v>130</v>
      </c>
      <c r="Y88" s="55"/>
      <c r="Z88" s="59"/>
      <c r="AA88" s="55"/>
      <c r="AB88" s="27" t="s">
        <v>851</v>
      </c>
      <c r="AC88" s="27" t="s">
        <v>852</v>
      </c>
      <c r="AD88" s="27" t="s">
        <v>109</v>
      </c>
      <c r="AE88" s="27" t="s">
        <v>109</v>
      </c>
      <c r="AF88" s="27"/>
      <c r="AG88" s="27" t="s">
        <v>135</v>
      </c>
      <c r="AH88" s="27" t="s">
        <v>135</v>
      </c>
      <c r="AI88" s="27" t="s">
        <v>135</v>
      </c>
      <c r="AJ88" s="27"/>
      <c r="AL88" s="13" t="s">
        <v>172</v>
      </c>
    </row>
    <row r="89" s="9" customFormat="1" ht="84" customHeight="1" spans="1:38">
      <c r="A89" s="34">
        <v>67</v>
      </c>
      <c r="B89" s="27"/>
      <c r="C89" s="27" t="s">
        <v>853</v>
      </c>
      <c r="D89" s="27" t="s">
        <v>854</v>
      </c>
      <c r="E89" s="27" t="s">
        <v>92</v>
      </c>
      <c r="F89" s="27" t="s">
        <v>855</v>
      </c>
      <c r="G89" s="33" t="s">
        <v>856</v>
      </c>
      <c r="H89" s="27" t="s">
        <v>856</v>
      </c>
      <c r="I89" s="27" t="s">
        <v>856</v>
      </c>
      <c r="J89" s="27" t="s">
        <v>854</v>
      </c>
      <c r="K89" s="27" t="s">
        <v>160</v>
      </c>
      <c r="L89" s="27" t="s">
        <v>161</v>
      </c>
      <c r="M89" s="27" t="s">
        <v>857</v>
      </c>
      <c r="N89" s="27" t="s">
        <v>856</v>
      </c>
      <c r="O89" s="27" t="s">
        <v>164</v>
      </c>
      <c r="P89" s="27" t="s">
        <v>165</v>
      </c>
      <c r="Q89" s="27" t="s">
        <v>166</v>
      </c>
      <c r="R89" s="27" t="s">
        <v>147</v>
      </c>
      <c r="S89" s="27" t="s">
        <v>167</v>
      </c>
      <c r="T89" s="27" t="s">
        <v>168</v>
      </c>
      <c r="U89" s="60" t="s">
        <v>169</v>
      </c>
      <c r="V89" s="27" t="s">
        <v>134</v>
      </c>
      <c r="W89" s="64">
        <f t="shared" si="5"/>
        <v>40</v>
      </c>
      <c r="X89" s="59">
        <v>40</v>
      </c>
      <c r="Y89" s="59"/>
      <c r="Z89" s="59"/>
      <c r="AA89" s="59"/>
      <c r="AB89" s="27" t="s">
        <v>858</v>
      </c>
      <c r="AC89" s="27">
        <v>296</v>
      </c>
      <c r="AD89" s="34" t="s">
        <v>109</v>
      </c>
      <c r="AE89" s="27" t="s">
        <v>109</v>
      </c>
      <c r="AF89" s="27" t="s">
        <v>259</v>
      </c>
      <c r="AG89" s="34" t="s">
        <v>109</v>
      </c>
      <c r="AH89" s="34"/>
      <c r="AI89" s="34" t="s">
        <v>109</v>
      </c>
      <c r="AJ89" s="27"/>
      <c r="AL89" s="13" t="s">
        <v>172</v>
      </c>
    </row>
    <row r="90" s="9" customFormat="1" ht="84" customHeight="1" spans="1:38">
      <c r="A90" s="34">
        <v>68</v>
      </c>
      <c r="B90" s="27"/>
      <c r="C90" s="27" t="s">
        <v>859</v>
      </c>
      <c r="D90" s="27" t="s">
        <v>860</v>
      </c>
      <c r="E90" s="27" t="s">
        <v>92</v>
      </c>
      <c r="F90" s="27" t="s">
        <v>861</v>
      </c>
      <c r="G90" s="33" t="s">
        <v>862</v>
      </c>
      <c r="H90" s="27" t="s">
        <v>863</v>
      </c>
      <c r="I90" s="27" t="s">
        <v>860</v>
      </c>
      <c r="J90" s="27" t="s">
        <v>860</v>
      </c>
      <c r="K90" s="27" t="s">
        <v>160</v>
      </c>
      <c r="L90" s="27" t="s">
        <v>161</v>
      </c>
      <c r="M90" s="27" t="s">
        <v>864</v>
      </c>
      <c r="N90" s="27" t="s">
        <v>863</v>
      </c>
      <c r="O90" s="27" t="s">
        <v>164</v>
      </c>
      <c r="P90" s="27" t="s">
        <v>165</v>
      </c>
      <c r="Q90" s="27" t="s">
        <v>166</v>
      </c>
      <c r="R90" s="27" t="s">
        <v>147</v>
      </c>
      <c r="S90" s="27" t="s">
        <v>167</v>
      </c>
      <c r="T90" s="27" t="s">
        <v>168</v>
      </c>
      <c r="U90" s="60" t="s">
        <v>169</v>
      </c>
      <c r="V90" s="27" t="s">
        <v>134</v>
      </c>
      <c r="W90" s="64">
        <f t="shared" si="5"/>
        <v>200</v>
      </c>
      <c r="X90" s="59">
        <v>200</v>
      </c>
      <c r="Y90" s="59"/>
      <c r="Z90" s="59"/>
      <c r="AA90" s="59"/>
      <c r="AB90" s="27">
        <v>1704</v>
      </c>
      <c r="AC90" s="27">
        <v>215</v>
      </c>
      <c r="AD90" s="27" t="s">
        <v>109</v>
      </c>
      <c r="AE90" s="27" t="s">
        <v>109</v>
      </c>
      <c r="AF90" s="27" t="s">
        <v>109</v>
      </c>
      <c r="AG90" s="27" t="s">
        <v>135</v>
      </c>
      <c r="AH90" s="27"/>
      <c r="AI90" s="27" t="s">
        <v>135</v>
      </c>
      <c r="AJ90" s="27" t="s">
        <v>865</v>
      </c>
      <c r="AL90" s="13" t="s">
        <v>172</v>
      </c>
    </row>
    <row r="91" s="9" customFormat="1" ht="84" customHeight="1" spans="1:38">
      <c r="A91" s="34">
        <v>69</v>
      </c>
      <c r="B91" s="27"/>
      <c r="C91" s="27" t="s">
        <v>866</v>
      </c>
      <c r="D91" s="27" t="s">
        <v>867</v>
      </c>
      <c r="E91" s="27" t="s">
        <v>524</v>
      </c>
      <c r="F91" s="27" t="s">
        <v>868</v>
      </c>
      <c r="G91" s="33" t="s">
        <v>869</v>
      </c>
      <c r="H91" s="27" t="s">
        <v>95</v>
      </c>
      <c r="I91" s="27" t="s">
        <v>870</v>
      </c>
      <c r="J91" s="27" t="s">
        <v>871</v>
      </c>
      <c r="K91" s="27" t="s">
        <v>872</v>
      </c>
      <c r="L91" s="27" t="s">
        <v>206</v>
      </c>
      <c r="M91" s="27" t="s">
        <v>873</v>
      </c>
      <c r="N91" s="27" t="s">
        <v>874</v>
      </c>
      <c r="O91" s="27" t="s">
        <v>875</v>
      </c>
      <c r="P91" s="27" t="s">
        <v>146</v>
      </c>
      <c r="Q91" s="27">
        <v>0.95</v>
      </c>
      <c r="R91" s="27" t="s">
        <v>147</v>
      </c>
      <c r="S91" s="27" t="s">
        <v>876</v>
      </c>
      <c r="T91" s="27" t="s">
        <v>877</v>
      </c>
      <c r="U91" s="60" t="s">
        <v>878</v>
      </c>
      <c r="V91" s="27" t="s">
        <v>134</v>
      </c>
      <c r="W91" s="64">
        <f t="shared" si="5"/>
        <v>60</v>
      </c>
      <c r="X91" s="59">
        <v>60</v>
      </c>
      <c r="Y91" s="59">
        <v>0</v>
      </c>
      <c r="Z91" s="59">
        <v>0</v>
      </c>
      <c r="AA91" s="59">
        <v>0</v>
      </c>
      <c r="AB91" s="27">
        <v>3403</v>
      </c>
      <c r="AC91" s="27">
        <v>195</v>
      </c>
      <c r="AD91" s="27" t="s">
        <v>109</v>
      </c>
      <c r="AE91" s="27" t="s">
        <v>109</v>
      </c>
      <c r="AF91" s="34" t="s">
        <v>135</v>
      </c>
      <c r="AG91" s="34" t="s">
        <v>135</v>
      </c>
      <c r="AH91" s="27" t="s">
        <v>278</v>
      </c>
      <c r="AI91" s="34" t="s">
        <v>135</v>
      </c>
      <c r="AJ91" s="27" t="s">
        <v>278</v>
      </c>
      <c r="AL91" s="13" t="s">
        <v>216</v>
      </c>
    </row>
    <row r="92" s="9" customFormat="1" ht="84" customHeight="1" spans="1:38">
      <c r="A92" s="34">
        <v>70</v>
      </c>
      <c r="B92" s="27"/>
      <c r="C92" s="27" t="s">
        <v>879</v>
      </c>
      <c r="D92" s="27" t="s">
        <v>880</v>
      </c>
      <c r="E92" s="27" t="s">
        <v>92</v>
      </c>
      <c r="F92" s="27" t="s">
        <v>881</v>
      </c>
      <c r="G92" s="33" t="s">
        <v>882</v>
      </c>
      <c r="H92" s="27" t="s">
        <v>203</v>
      </c>
      <c r="I92" s="27" t="s">
        <v>204</v>
      </c>
      <c r="J92" s="27">
        <v>1</v>
      </c>
      <c r="K92" s="27" t="s">
        <v>205</v>
      </c>
      <c r="L92" s="27" t="s">
        <v>206</v>
      </c>
      <c r="M92" s="27" t="s">
        <v>883</v>
      </c>
      <c r="N92" s="27" t="s">
        <v>884</v>
      </c>
      <c r="O92" s="27" t="s">
        <v>885</v>
      </c>
      <c r="P92" s="27" t="s">
        <v>146</v>
      </c>
      <c r="Q92" s="27">
        <v>0.9</v>
      </c>
      <c r="R92" s="27" t="s">
        <v>147</v>
      </c>
      <c r="S92" s="27" t="s">
        <v>886</v>
      </c>
      <c r="T92" s="27" t="s">
        <v>887</v>
      </c>
      <c r="U92" s="27">
        <v>15319306828</v>
      </c>
      <c r="V92" s="27" t="s">
        <v>134</v>
      </c>
      <c r="W92" s="64">
        <f t="shared" si="5"/>
        <v>65</v>
      </c>
      <c r="X92" s="59">
        <v>65</v>
      </c>
      <c r="Y92" s="59">
        <v>0</v>
      </c>
      <c r="Z92" s="59">
        <v>0</v>
      </c>
      <c r="AA92" s="59">
        <v>0</v>
      </c>
      <c r="AB92" s="27">
        <v>50</v>
      </c>
      <c r="AC92" s="27">
        <v>35</v>
      </c>
      <c r="AD92" s="27" t="s">
        <v>109</v>
      </c>
      <c r="AE92" s="27" t="s">
        <v>109</v>
      </c>
      <c r="AF92" s="27" t="s">
        <v>109</v>
      </c>
      <c r="AG92" s="27" t="s">
        <v>135</v>
      </c>
      <c r="AH92" s="27" t="s">
        <v>214</v>
      </c>
      <c r="AI92" s="27" t="s">
        <v>135</v>
      </c>
      <c r="AJ92" s="27" t="s">
        <v>215</v>
      </c>
      <c r="AL92" s="13" t="s">
        <v>216</v>
      </c>
    </row>
    <row r="93" s="9" customFormat="1" ht="84" customHeight="1" spans="1:38">
      <c r="A93" s="34">
        <v>71</v>
      </c>
      <c r="B93" s="27"/>
      <c r="C93" s="32" t="s">
        <v>888</v>
      </c>
      <c r="D93" s="27" t="s">
        <v>889</v>
      </c>
      <c r="E93" s="32" t="s">
        <v>92</v>
      </c>
      <c r="F93" s="32" t="s">
        <v>890</v>
      </c>
      <c r="G93" s="80" t="s">
        <v>891</v>
      </c>
      <c r="H93" s="32" t="s">
        <v>892</v>
      </c>
      <c r="I93" s="32" t="s">
        <v>893</v>
      </c>
      <c r="J93" s="32" t="s">
        <v>894</v>
      </c>
      <c r="K93" s="34" t="s">
        <v>406</v>
      </c>
      <c r="L93" s="32" t="s">
        <v>407</v>
      </c>
      <c r="M93" s="32" t="s">
        <v>895</v>
      </c>
      <c r="N93" s="32" t="s">
        <v>896</v>
      </c>
      <c r="O93" s="32" t="s">
        <v>897</v>
      </c>
      <c r="P93" s="32" t="s">
        <v>898</v>
      </c>
      <c r="Q93" s="27" t="s">
        <v>166</v>
      </c>
      <c r="R93" s="27" t="s">
        <v>147</v>
      </c>
      <c r="S93" s="32" t="s">
        <v>899</v>
      </c>
      <c r="T93" s="32" t="s">
        <v>900</v>
      </c>
      <c r="U93" s="32">
        <v>15399351216</v>
      </c>
      <c r="V93" s="27" t="s">
        <v>134</v>
      </c>
      <c r="W93" s="64">
        <f t="shared" si="5"/>
        <v>50</v>
      </c>
      <c r="X93" s="85">
        <v>50</v>
      </c>
      <c r="Y93" s="85">
        <v>0</v>
      </c>
      <c r="Z93" s="85">
        <v>0</v>
      </c>
      <c r="AA93" s="85">
        <v>0</v>
      </c>
      <c r="AB93" s="32">
        <v>160</v>
      </c>
      <c r="AC93" s="32">
        <v>56</v>
      </c>
      <c r="AD93" s="32" t="s">
        <v>109</v>
      </c>
      <c r="AE93" s="32" t="s">
        <v>109</v>
      </c>
      <c r="AF93" s="32" t="s">
        <v>109</v>
      </c>
      <c r="AG93" s="32" t="s">
        <v>135</v>
      </c>
      <c r="AH93" s="32" t="s">
        <v>214</v>
      </c>
      <c r="AI93" s="32" t="s">
        <v>135</v>
      </c>
      <c r="AJ93" s="32" t="s">
        <v>215</v>
      </c>
      <c r="AL93" s="13" t="s">
        <v>216</v>
      </c>
    </row>
    <row r="94" s="9" customFormat="1" ht="84" customHeight="1" spans="1:38">
      <c r="A94" s="34">
        <v>72</v>
      </c>
      <c r="B94" s="27"/>
      <c r="C94" s="27" t="s">
        <v>901</v>
      </c>
      <c r="D94" s="27" t="s">
        <v>902</v>
      </c>
      <c r="E94" s="27" t="s">
        <v>92</v>
      </c>
      <c r="F94" s="27" t="s">
        <v>903</v>
      </c>
      <c r="G94" s="33" t="s">
        <v>904</v>
      </c>
      <c r="H94" s="27" t="s">
        <v>905</v>
      </c>
      <c r="I94" s="27" t="s">
        <v>904</v>
      </c>
      <c r="J94" s="27" t="s">
        <v>906</v>
      </c>
      <c r="K94" s="27" t="s">
        <v>907</v>
      </c>
      <c r="L94" s="27" t="s">
        <v>908</v>
      </c>
      <c r="M94" s="27" t="s">
        <v>909</v>
      </c>
      <c r="N94" s="27" t="s">
        <v>910</v>
      </c>
      <c r="O94" s="27" t="s">
        <v>911</v>
      </c>
      <c r="P94" s="27" t="s">
        <v>912</v>
      </c>
      <c r="Q94" s="27" t="s">
        <v>913</v>
      </c>
      <c r="R94" s="27" t="s">
        <v>147</v>
      </c>
      <c r="S94" s="27" t="s">
        <v>914</v>
      </c>
      <c r="T94" s="34" t="s">
        <v>915</v>
      </c>
      <c r="U94" s="60">
        <v>13892644130</v>
      </c>
      <c r="V94" s="27" t="s">
        <v>134</v>
      </c>
      <c r="W94" s="64">
        <f t="shared" si="5"/>
        <v>8</v>
      </c>
      <c r="X94" s="59">
        <v>8</v>
      </c>
      <c r="Y94" s="59">
        <v>0</v>
      </c>
      <c r="Z94" s="59">
        <v>0</v>
      </c>
      <c r="AA94" s="59">
        <v>0</v>
      </c>
      <c r="AB94" s="27" t="s">
        <v>916</v>
      </c>
      <c r="AC94" s="27" t="s">
        <v>163</v>
      </c>
      <c r="AD94" s="27" t="s">
        <v>109</v>
      </c>
      <c r="AE94" s="27" t="s">
        <v>109</v>
      </c>
      <c r="AF94" s="27"/>
      <c r="AG94" s="27" t="s">
        <v>135</v>
      </c>
      <c r="AH94" s="27" t="s">
        <v>109</v>
      </c>
      <c r="AI94" s="27" t="s">
        <v>109</v>
      </c>
      <c r="AJ94" s="27"/>
      <c r="AL94" s="13" t="s">
        <v>917</v>
      </c>
    </row>
    <row r="95" s="9" customFormat="1" ht="84" customHeight="1" spans="1:38">
      <c r="A95" s="34">
        <v>73</v>
      </c>
      <c r="B95" s="27"/>
      <c r="C95" s="27" t="s">
        <v>918</v>
      </c>
      <c r="D95" s="27" t="s">
        <v>919</v>
      </c>
      <c r="E95" s="27" t="s">
        <v>92</v>
      </c>
      <c r="F95" s="27" t="s">
        <v>903</v>
      </c>
      <c r="G95" s="33" t="s">
        <v>920</v>
      </c>
      <c r="H95" s="27" t="s">
        <v>921</v>
      </c>
      <c r="I95" s="27" t="s">
        <v>920</v>
      </c>
      <c r="J95" s="27" t="s">
        <v>922</v>
      </c>
      <c r="K95" s="27" t="s">
        <v>923</v>
      </c>
      <c r="L95" s="27" t="s">
        <v>908</v>
      </c>
      <c r="M95" s="27" t="s">
        <v>924</v>
      </c>
      <c r="N95" s="27" t="s">
        <v>910</v>
      </c>
      <c r="O95" s="27" t="s">
        <v>925</v>
      </c>
      <c r="P95" s="27" t="s">
        <v>926</v>
      </c>
      <c r="Q95" s="27" t="s">
        <v>927</v>
      </c>
      <c r="R95" s="27" t="s">
        <v>147</v>
      </c>
      <c r="S95" s="27" t="s">
        <v>917</v>
      </c>
      <c r="T95" s="27" t="s">
        <v>915</v>
      </c>
      <c r="U95" s="60">
        <v>13892644130</v>
      </c>
      <c r="V95" s="27" t="s">
        <v>134</v>
      </c>
      <c r="W95" s="64">
        <f t="shared" si="5"/>
        <v>45</v>
      </c>
      <c r="X95" s="59">
        <v>45</v>
      </c>
      <c r="Y95" s="59"/>
      <c r="Z95" s="59"/>
      <c r="AA95" s="59"/>
      <c r="AB95" s="27">
        <v>375</v>
      </c>
      <c r="AC95" s="27">
        <v>231</v>
      </c>
      <c r="AD95" s="27" t="s">
        <v>135</v>
      </c>
      <c r="AE95" s="27" t="s">
        <v>109</v>
      </c>
      <c r="AF95" s="27" t="s">
        <v>135</v>
      </c>
      <c r="AG95" s="27" t="s">
        <v>135</v>
      </c>
      <c r="AH95" s="27" t="s">
        <v>487</v>
      </c>
      <c r="AI95" s="27" t="s">
        <v>135</v>
      </c>
      <c r="AJ95" s="27" t="s">
        <v>487</v>
      </c>
      <c r="AL95" s="13" t="s">
        <v>917</v>
      </c>
    </row>
    <row r="96" s="9" customFormat="1" ht="84" customHeight="1" spans="1:38">
      <c r="A96" s="34">
        <v>74</v>
      </c>
      <c r="B96" s="27"/>
      <c r="C96" s="27" t="s">
        <v>928</v>
      </c>
      <c r="D96" s="27" t="s">
        <v>929</v>
      </c>
      <c r="E96" s="27" t="s">
        <v>92</v>
      </c>
      <c r="F96" s="27" t="s">
        <v>930</v>
      </c>
      <c r="G96" s="33" t="s">
        <v>931</v>
      </c>
      <c r="H96" s="27" t="s">
        <v>709</v>
      </c>
      <c r="I96" s="27" t="s">
        <v>932</v>
      </c>
      <c r="J96" s="27" t="s">
        <v>933</v>
      </c>
      <c r="K96" s="27" t="s">
        <v>934</v>
      </c>
      <c r="L96" s="27" t="s">
        <v>935</v>
      </c>
      <c r="M96" s="27" t="s">
        <v>936</v>
      </c>
      <c r="N96" s="27" t="s">
        <v>937</v>
      </c>
      <c r="O96" s="27" t="s">
        <v>938</v>
      </c>
      <c r="P96" s="27" t="s">
        <v>939</v>
      </c>
      <c r="Q96" s="27" t="s">
        <v>913</v>
      </c>
      <c r="R96" s="27" t="s">
        <v>147</v>
      </c>
      <c r="S96" s="27" t="s">
        <v>940</v>
      </c>
      <c r="T96" s="34" t="s">
        <v>915</v>
      </c>
      <c r="U96" s="60">
        <v>13892644130</v>
      </c>
      <c r="V96" s="27" t="s">
        <v>134</v>
      </c>
      <c r="W96" s="64">
        <f t="shared" si="5"/>
        <v>200</v>
      </c>
      <c r="X96" s="55">
        <v>200</v>
      </c>
      <c r="Y96" s="55">
        <v>0</v>
      </c>
      <c r="Z96" s="55">
        <v>0</v>
      </c>
      <c r="AA96" s="55">
        <v>0</v>
      </c>
      <c r="AB96" s="27">
        <v>75</v>
      </c>
      <c r="AC96" s="27">
        <v>58</v>
      </c>
      <c r="AD96" s="27" t="s">
        <v>109</v>
      </c>
      <c r="AE96" s="27" t="s">
        <v>109</v>
      </c>
      <c r="AF96" s="27"/>
      <c r="AG96" s="27" t="s">
        <v>109</v>
      </c>
      <c r="AH96" s="27"/>
      <c r="AI96" s="34"/>
      <c r="AJ96" s="27"/>
      <c r="AL96" s="13" t="s">
        <v>917</v>
      </c>
    </row>
    <row r="97" s="13" customFormat="1" ht="84" customHeight="1" spans="1:38">
      <c r="A97" s="34">
        <v>75</v>
      </c>
      <c r="B97" s="27"/>
      <c r="C97" s="27" t="s">
        <v>941</v>
      </c>
      <c r="D97" s="27" t="s">
        <v>942</v>
      </c>
      <c r="E97" s="27" t="s">
        <v>92</v>
      </c>
      <c r="F97" s="27" t="s">
        <v>943</v>
      </c>
      <c r="G97" s="33" t="s">
        <v>944</v>
      </c>
      <c r="H97" s="27" t="s">
        <v>709</v>
      </c>
      <c r="I97" s="27" t="s">
        <v>944</v>
      </c>
      <c r="J97" s="27" t="s">
        <v>945</v>
      </c>
      <c r="K97" s="27" t="s">
        <v>946</v>
      </c>
      <c r="L97" s="27" t="s">
        <v>908</v>
      </c>
      <c r="M97" s="27" t="s">
        <v>947</v>
      </c>
      <c r="N97" s="27" t="s">
        <v>948</v>
      </c>
      <c r="O97" s="27" t="s">
        <v>949</v>
      </c>
      <c r="P97" s="27" t="s">
        <v>939</v>
      </c>
      <c r="Q97" s="27" t="s">
        <v>913</v>
      </c>
      <c r="R97" s="27" t="s">
        <v>147</v>
      </c>
      <c r="S97" s="27" t="s">
        <v>950</v>
      </c>
      <c r="T97" s="34" t="s">
        <v>915</v>
      </c>
      <c r="U97" s="60">
        <v>13892644130</v>
      </c>
      <c r="V97" s="27" t="s">
        <v>134</v>
      </c>
      <c r="W97" s="64">
        <f t="shared" si="5"/>
        <v>290</v>
      </c>
      <c r="X97" s="55">
        <v>290</v>
      </c>
      <c r="Y97" s="55">
        <v>0</v>
      </c>
      <c r="Z97" s="55">
        <v>0</v>
      </c>
      <c r="AA97" s="55">
        <v>0</v>
      </c>
      <c r="AB97" s="27">
        <v>1662</v>
      </c>
      <c r="AC97" s="27">
        <v>165</v>
      </c>
      <c r="AD97" s="27" t="s">
        <v>109</v>
      </c>
      <c r="AE97" s="27" t="s">
        <v>109</v>
      </c>
      <c r="AF97" s="27" t="s">
        <v>109</v>
      </c>
      <c r="AG97" s="27" t="s">
        <v>109</v>
      </c>
      <c r="AH97" s="27"/>
      <c r="AI97" s="27" t="s">
        <v>135</v>
      </c>
      <c r="AJ97" s="27"/>
      <c r="AL97" s="13" t="s">
        <v>917</v>
      </c>
    </row>
    <row r="98" s="9" customFormat="1" ht="84" customHeight="1" spans="1:38">
      <c r="A98" s="34">
        <v>76</v>
      </c>
      <c r="B98" s="27"/>
      <c r="C98" s="27" t="s">
        <v>951</v>
      </c>
      <c r="D98" s="27" t="s">
        <v>952</v>
      </c>
      <c r="E98" s="26" t="s">
        <v>92</v>
      </c>
      <c r="F98" s="27" t="s">
        <v>953</v>
      </c>
      <c r="G98" s="33" t="s">
        <v>954</v>
      </c>
      <c r="H98" s="27" t="s">
        <v>95</v>
      </c>
      <c r="I98" s="27" t="s">
        <v>955</v>
      </c>
      <c r="J98" s="33" t="s">
        <v>956</v>
      </c>
      <c r="K98" s="33" t="s">
        <v>326</v>
      </c>
      <c r="L98" s="33" t="s">
        <v>354</v>
      </c>
      <c r="M98" s="26" t="s">
        <v>957</v>
      </c>
      <c r="N98" s="33" t="s">
        <v>958</v>
      </c>
      <c r="O98" s="33" t="s">
        <v>959</v>
      </c>
      <c r="P98" s="33" t="s">
        <v>960</v>
      </c>
      <c r="Q98" s="33" t="s">
        <v>961</v>
      </c>
      <c r="R98" s="27" t="s">
        <v>147</v>
      </c>
      <c r="S98" s="27" t="s">
        <v>962</v>
      </c>
      <c r="T98" s="26" t="s">
        <v>963</v>
      </c>
      <c r="U98" s="61" t="s">
        <v>964</v>
      </c>
      <c r="V98" s="27" t="s">
        <v>134</v>
      </c>
      <c r="W98" s="64">
        <f t="shared" si="5"/>
        <v>35</v>
      </c>
      <c r="X98" s="59">
        <v>35</v>
      </c>
      <c r="Y98" s="59"/>
      <c r="Z98" s="59"/>
      <c r="AA98" s="59"/>
      <c r="AB98" s="27">
        <v>45</v>
      </c>
      <c r="AC98" s="27">
        <v>35</v>
      </c>
      <c r="AD98" s="27" t="s">
        <v>109</v>
      </c>
      <c r="AE98" s="27" t="s">
        <v>109</v>
      </c>
      <c r="AF98" s="34" t="s">
        <v>135</v>
      </c>
      <c r="AG98" s="34" t="s">
        <v>109</v>
      </c>
      <c r="AH98" s="27"/>
      <c r="AI98" s="27" t="s">
        <v>109</v>
      </c>
      <c r="AJ98" s="27"/>
      <c r="AL98" s="13" t="s">
        <v>962</v>
      </c>
    </row>
    <row r="99" s="9" customFormat="1" ht="84" customHeight="1" spans="1:38">
      <c r="A99" s="34">
        <v>77</v>
      </c>
      <c r="B99" s="27"/>
      <c r="C99" s="27" t="s">
        <v>965</v>
      </c>
      <c r="D99" s="27" t="s">
        <v>966</v>
      </c>
      <c r="E99" s="27" t="s">
        <v>92</v>
      </c>
      <c r="F99" s="27" t="s">
        <v>967</v>
      </c>
      <c r="G99" s="33" t="s">
        <v>968</v>
      </c>
      <c r="H99" s="27" t="s">
        <v>969</v>
      </c>
      <c r="I99" s="27" t="s">
        <v>970</v>
      </c>
      <c r="J99" s="27" t="s">
        <v>971</v>
      </c>
      <c r="K99" s="27" t="s">
        <v>972</v>
      </c>
      <c r="L99" s="27" t="s">
        <v>973</v>
      </c>
      <c r="M99" s="27" t="s">
        <v>974</v>
      </c>
      <c r="N99" s="27" t="s">
        <v>975</v>
      </c>
      <c r="O99" s="27" t="s">
        <v>976</v>
      </c>
      <c r="P99" s="27" t="s">
        <v>977</v>
      </c>
      <c r="Q99" s="27" t="s">
        <v>978</v>
      </c>
      <c r="R99" s="27" t="s">
        <v>147</v>
      </c>
      <c r="S99" s="27" t="s">
        <v>962</v>
      </c>
      <c r="T99" s="27" t="s">
        <v>963</v>
      </c>
      <c r="U99" s="60" t="s">
        <v>964</v>
      </c>
      <c r="V99" s="27" t="s">
        <v>134</v>
      </c>
      <c r="W99" s="64">
        <f t="shared" si="5"/>
        <v>50</v>
      </c>
      <c r="X99" s="55">
        <v>50</v>
      </c>
      <c r="Y99" s="55"/>
      <c r="Z99" s="55"/>
      <c r="AA99" s="55"/>
      <c r="AB99" s="27">
        <v>1248</v>
      </c>
      <c r="AC99" s="27">
        <v>394</v>
      </c>
      <c r="AD99" s="27" t="s">
        <v>109</v>
      </c>
      <c r="AE99" s="27" t="s">
        <v>109</v>
      </c>
      <c r="AF99" s="27" t="s">
        <v>109</v>
      </c>
      <c r="AG99" s="27" t="s">
        <v>109</v>
      </c>
      <c r="AH99" s="27"/>
      <c r="AI99" s="27" t="s">
        <v>109</v>
      </c>
      <c r="AJ99" s="27"/>
      <c r="AL99" s="13" t="s">
        <v>962</v>
      </c>
    </row>
    <row r="100" s="9" customFormat="1" ht="84" customHeight="1" spans="1:38">
      <c r="A100" s="34">
        <v>78</v>
      </c>
      <c r="B100" s="27"/>
      <c r="C100" s="27" t="s">
        <v>979</v>
      </c>
      <c r="D100" s="27" t="s">
        <v>980</v>
      </c>
      <c r="E100" s="27" t="s">
        <v>466</v>
      </c>
      <c r="F100" s="27" t="s">
        <v>981</v>
      </c>
      <c r="G100" s="33" t="s">
        <v>982</v>
      </c>
      <c r="H100" s="27" t="s">
        <v>95</v>
      </c>
      <c r="I100" s="27" t="s">
        <v>983</v>
      </c>
      <c r="J100" s="27" t="s">
        <v>984</v>
      </c>
      <c r="K100" s="27" t="s">
        <v>985</v>
      </c>
      <c r="L100" s="27" t="s">
        <v>986</v>
      </c>
      <c r="M100" s="27" t="s">
        <v>987</v>
      </c>
      <c r="N100" s="27" t="s">
        <v>988</v>
      </c>
      <c r="O100" s="27" t="s">
        <v>989</v>
      </c>
      <c r="P100" s="27" t="s">
        <v>990</v>
      </c>
      <c r="Q100" s="27" t="s">
        <v>978</v>
      </c>
      <c r="R100" s="27" t="s">
        <v>147</v>
      </c>
      <c r="S100" s="27" t="s">
        <v>962</v>
      </c>
      <c r="T100" s="27" t="s">
        <v>963</v>
      </c>
      <c r="U100" s="60" t="s">
        <v>964</v>
      </c>
      <c r="V100" s="27" t="s">
        <v>134</v>
      </c>
      <c r="W100" s="64">
        <f t="shared" si="5"/>
        <v>60</v>
      </c>
      <c r="X100" s="59">
        <v>60</v>
      </c>
      <c r="Y100" s="59"/>
      <c r="Z100" s="59"/>
      <c r="AA100" s="59"/>
      <c r="AB100" s="27">
        <v>130</v>
      </c>
      <c r="AC100" s="27">
        <v>65</v>
      </c>
      <c r="AD100" s="27" t="s">
        <v>109</v>
      </c>
      <c r="AE100" s="27" t="s">
        <v>109</v>
      </c>
      <c r="AF100" s="27" t="s">
        <v>135</v>
      </c>
      <c r="AG100" s="27" t="s">
        <v>109</v>
      </c>
      <c r="AH100" s="27"/>
      <c r="AI100" s="27" t="s">
        <v>109</v>
      </c>
      <c r="AJ100" s="27"/>
      <c r="AL100" s="13" t="s">
        <v>962</v>
      </c>
    </row>
    <row r="101" s="13" customFormat="1" ht="84" customHeight="1" spans="1:38">
      <c r="A101" s="34">
        <v>79</v>
      </c>
      <c r="B101" s="27"/>
      <c r="C101" s="81" t="s">
        <v>991</v>
      </c>
      <c r="D101" s="27" t="s">
        <v>992</v>
      </c>
      <c r="E101" s="27" t="s">
        <v>92</v>
      </c>
      <c r="F101" s="27" t="s">
        <v>981</v>
      </c>
      <c r="G101" s="61" t="s">
        <v>993</v>
      </c>
      <c r="H101" s="27" t="s">
        <v>95</v>
      </c>
      <c r="I101" s="27" t="s">
        <v>994</v>
      </c>
      <c r="J101" s="27" t="s">
        <v>995</v>
      </c>
      <c r="K101" s="27" t="s">
        <v>996</v>
      </c>
      <c r="L101" s="27" t="s">
        <v>973</v>
      </c>
      <c r="M101" s="27" t="s">
        <v>997</v>
      </c>
      <c r="N101" s="27" t="s">
        <v>988</v>
      </c>
      <c r="O101" s="27" t="s">
        <v>989</v>
      </c>
      <c r="P101" s="27" t="s">
        <v>998</v>
      </c>
      <c r="Q101" s="27" t="s">
        <v>978</v>
      </c>
      <c r="R101" s="27" t="s">
        <v>147</v>
      </c>
      <c r="S101" s="27" t="s">
        <v>962</v>
      </c>
      <c r="T101" s="27" t="s">
        <v>963</v>
      </c>
      <c r="U101" s="60" t="s">
        <v>964</v>
      </c>
      <c r="V101" s="27" t="s">
        <v>134</v>
      </c>
      <c r="W101" s="64">
        <f t="shared" si="5"/>
        <v>4</v>
      </c>
      <c r="X101" s="59">
        <v>4</v>
      </c>
      <c r="Y101" s="59"/>
      <c r="Z101" s="59"/>
      <c r="AA101" s="59"/>
      <c r="AB101" s="27">
        <v>221</v>
      </c>
      <c r="AC101" s="27" t="s">
        <v>999</v>
      </c>
      <c r="AD101" s="27" t="s">
        <v>109</v>
      </c>
      <c r="AE101" s="27" t="s">
        <v>109</v>
      </c>
      <c r="AF101" s="27" t="s">
        <v>109</v>
      </c>
      <c r="AG101" s="27" t="s">
        <v>109</v>
      </c>
      <c r="AH101" s="27"/>
      <c r="AI101" s="27" t="s">
        <v>109</v>
      </c>
      <c r="AJ101" s="27"/>
      <c r="AL101" s="13" t="s">
        <v>962</v>
      </c>
    </row>
    <row r="102" s="9" customFormat="1" ht="84" customHeight="1" spans="1:38">
      <c r="A102" s="34">
        <v>80</v>
      </c>
      <c r="B102" s="27"/>
      <c r="C102" s="27" t="s">
        <v>1000</v>
      </c>
      <c r="D102" s="27" t="s">
        <v>1001</v>
      </c>
      <c r="E102" s="27" t="s">
        <v>92</v>
      </c>
      <c r="F102" s="27" t="s">
        <v>1002</v>
      </c>
      <c r="G102" s="33" t="s">
        <v>1003</v>
      </c>
      <c r="H102" s="27" t="s">
        <v>622</v>
      </c>
      <c r="I102" s="27" t="s">
        <v>1004</v>
      </c>
      <c r="J102" s="27" t="s">
        <v>1005</v>
      </c>
      <c r="K102" s="27" t="s">
        <v>608</v>
      </c>
      <c r="L102" s="27" t="s">
        <v>609</v>
      </c>
      <c r="M102" s="27" t="s">
        <v>1006</v>
      </c>
      <c r="N102" s="27" t="s">
        <v>1007</v>
      </c>
      <c r="O102" s="27" t="s">
        <v>1008</v>
      </c>
      <c r="P102" s="27" t="s">
        <v>627</v>
      </c>
      <c r="Q102" s="27" t="s">
        <v>614</v>
      </c>
      <c r="R102" s="27" t="s">
        <v>147</v>
      </c>
      <c r="S102" s="27" t="s">
        <v>1009</v>
      </c>
      <c r="T102" s="27" t="s">
        <v>1010</v>
      </c>
      <c r="U102" s="60" t="s">
        <v>1011</v>
      </c>
      <c r="V102" s="27" t="s">
        <v>134</v>
      </c>
      <c r="W102" s="64">
        <f t="shared" si="5"/>
        <v>25</v>
      </c>
      <c r="X102" s="59">
        <v>25</v>
      </c>
      <c r="Y102" s="59"/>
      <c r="Z102" s="59"/>
      <c r="AA102" s="59"/>
      <c r="AB102" s="27">
        <v>1077</v>
      </c>
      <c r="AC102" s="27">
        <v>235</v>
      </c>
      <c r="AD102" s="27" t="s">
        <v>109</v>
      </c>
      <c r="AE102" s="27" t="s">
        <v>109</v>
      </c>
      <c r="AF102" s="27" t="s">
        <v>109</v>
      </c>
      <c r="AG102" s="27" t="s">
        <v>109</v>
      </c>
      <c r="AH102" s="27"/>
      <c r="AI102" s="27" t="s">
        <v>109</v>
      </c>
      <c r="AJ102" s="27"/>
      <c r="AL102" s="13" t="s">
        <v>618</v>
      </c>
    </row>
    <row r="103" s="13" customFormat="1" ht="84" customHeight="1" spans="1:38">
      <c r="A103" s="34">
        <v>81</v>
      </c>
      <c r="B103" s="27"/>
      <c r="C103" s="27" t="s">
        <v>1012</v>
      </c>
      <c r="D103" s="27" t="s">
        <v>1013</v>
      </c>
      <c r="E103" s="27" t="s">
        <v>92</v>
      </c>
      <c r="F103" s="27" t="s">
        <v>1014</v>
      </c>
      <c r="G103" s="33" t="s">
        <v>1015</v>
      </c>
      <c r="H103" s="27" t="s">
        <v>605</v>
      </c>
      <c r="I103" s="27" t="s">
        <v>1016</v>
      </c>
      <c r="J103" s="27" t="s">
        <v>1017</v>
      </c>
      <c r="K103" s="27" t="s">
        <v>608</v>
      </c>
      <c r="L103" s="27" t="s">
        <v>609</v>
      </c>
      <c r="M103" s="27" t="s">
        <v>1018</v>
      </c>
      <c r="N103" s="27" t="s">
        <v>1019</v>
      </c>
      <c r="O103" s="27" t="s">
        <v>1020</v>
      </c>
      <c r="P103" s="27" t="s">
        <v>613</v>
      </c>
      <c r="Q103" s="27" t="s">
        <v>614</v>
      </c>
      <c r="R103" s="27" t="s">
        <v>147</v>
      </c>
      <c r="S103" s="27" t="s">
        <v>1021</v>
      </c>
      <c r="T103" s="27" t="s">
        <v>1022</v>
      </c>
      <c r="U103" s="60" t="s">
        <v>1023</v>
      </c>
      <c r="V103" s="27" t="s">
        <v>134</v>
      </c>
      <c r="W103" s="64">
        <f t="shared" si="5"/>
        <v>65</v>
      </c>
      <c r="X103" s="59">
        <v>65</v>
      </c>
      <c r="Y103" s="59"/>
      <c r="Z103" s="59"/>
      <c r="AA103" s="59"/>
      <c r="AB103" s="34">
        <v>300</v>
      </c>
      <c r="AC103" s="34">
        <v>170</v>
      </c>
      <c r="AD103" s="34" t="s">
        <v>109</v>
      </c>
      <c r="AE103" s="34" t="s">
        <v>109</v>
      </c>
      <c r="AF103" s="34" t="s">
        <v>135</v>
      </c>
      <c r="AG103" s="34" t="s">
        <v>109</v>
      </c>
      <c r="AH103" s="34"/>
      <c r="AI103" s="34" t="s">
        <v>109</v>
      </c>
      <c r="AJ103" s="27"/>
      <c r="AL103" s="13" t="s">
        <v>618</v>
      </c>
    </row>
    <row r="104" s="13" customFormat="1" ht="84" customHeight="1" spans="1:38">
      <c r="A104" s="34">
        <v>82</v>
      </c>
      <c r="B104" s="27"/>
      <c r="C104" s="27" t="s">
        <v>1024</v>
      </c>
      <c r="D104" s="27" t="s">
        <v>1025</v>
      </c>
      <c r="E104" s="27" t="s">
        <v>92</v>
      </c>
      <c r="F104" s="27" t="s">
        <v>1026</v>
      </c>
      <c r="G104" s="33" t="s">
        <v>1027</v>
      </c>
      <c r="H104" s="27" t="s">
        <v>203</v>
      </c>
      <c r="I104" s="27" t="s">
        <v>634</v>
      </c>
      <c r="J104" s="27" t="s">
        <v>635</v>
      </c>
      <c r="K104" s="27" t="s">
        <v>224</v>
      </c>
      <c r="L104" s="27" t="s">
        <v>225</v>
      </c>
      <c r="M104" s="27" t="s">
        <v>636</v>
      </c>
      <c r="N104" s="27" t="s">
        <v>637</v>
      </c>
      <c r="O104" s="27" t="s">
        <v>228</v>
      </c>
      <c r="P104" s="27" t="s">
        <v>229</v>
      </c>
      <c r="Q104" s="27" t="s">
        <v>638</v>
      </c>
      <c r="R104" s="27" t="s">
        <v>147</v>
      </c>
      <c r="S104" s="27" t="s">
        <v>1028</v>
      </c>
      <c r="T104" s="27" t="s">
        <v>1029</v>
      </c>
      <c r="U104" s="60">
        <v>13008451693</v>
      </c>
      <c r="V104" s="27" t="s">
        <v>134</v>
      </c>
      <c r="W104" s="64">
        <f t="shared" si="5"/>
        <v>90</v>
      </c>
      <c r="X104" s="59">
        <v>90</v>
      </c>
      <c r="Y104" s="59"/>
      <c r="Z104" s="59"/>
      <c r="AA104" s="59"/>
      <c r="AB104" s="27">
        <v>1235</v>
      </c>
      <c r="AC104" s="27">
        <v>296</v>
      </c>
      <c r="AD104" s="27" t="s">
        <v>109</v>
      </c>
      <c r="AE104" s="27" t="s">
        <v>109</v>
      </c>
      <c r="AF104" s="27" t="s">
        <v>109</v>
      </c>
      <c r="AG104" s="27" t="s">
        <v>135</v>
      </c>
      <c r="AH104" s="27" t="s">
        <v>278</v>
      </c>
      <c r="AI104" s="27" t="s">
        <v>135</v>
      </c>
      <c r="AJ104" s="27" t="s">
        <v>278</v>
      </c>
      <c r="AL104" s="13" t="s">
        <v>643</v>
      </c>
    </row>
    <row r="105" s="13" customFormat="1" ht="84" customHeight="1" spans="1:38">
      <c r="A105" s="34">
        <v>83</v>
      </c>
      <c r="B105" s="27"/>
      <c r="C105" s="27" t="s">
        <v>1030</v>
      </c>
      <c r="D105" s="27" t="s">
        <v>1031</v>
      </c>
      <c r="E105" s="27" t="s">
        <v>92</v>
      </c>
      <c r="F105" s="27" t="s">
        <v>1032</v>
      </c>
      <c r="G105" s="33" t="s">
        <v>1033</v>
      </c>
      <c r="H105" s="27"/>
      <c r="I105" s="27" t="s">
        <v>1034</v>
      </c>
      <c r="J105" s="27" t="s">
        <v>1035</v>
      </c>
      <c r="K105" s="27" t="s">
        <v>698</v>
      </c>
      <c r="L105" s="27" t="s">
        <v>699</v>
      </c>
      <c r="M105" s="27" t="s">
        <v>1036</v>
      </c>
      <c r="N105" s="27" t="s">
        <v>1037</v>
      </c>
      <c r="O105" s="27" t="s">
        <v>1038</v>
      </c>
      <c r="P105" s="27" t="s">
        <v>702</v>
      </c>
      <c r="Q105" s="48">
        <v>0.95</v>
      </c>
      <c r="R105" s="27" t="s">
        <v>147</v>
      </c>
      <c r="S105" s="27" t="s">
        <v>1039</v>
      </c>
      <c r="T105" s="27" t="s">
        <v>1040</v>
      </c>
      <c r="U105" s="60">
        <v>15291627997</v>
      </c>
      <c r="V105" s="27" t="s">
        <v>134</v>
      </c>
      <c r="W105" s="64">
        <f t="shared" si="5"/>
        <v>20</v>
      </c>
      <c r="X105" s="59">
        <v>20</v>
      </c>
      <c r="Y105" s="59" t="s">
        <v>1041</v>
      </c>
      <c r="Z105" s="59" t="s">
        <v>1041</v>
      </c>
      <c r="AA105" s="59" t="s">
        <v>1041</v>
      </c>
      <c r="AB105" s="27">
        <v>42</v>
      </c>
      <c r="AC105" s="27" t="s">
        <v>1042</v>
      </c>
      <c r="AD105" s="27" t="s">
        <v>109</v>
      </c>
      <c r="AE105" s="27" t="s">
        <v>109</v>
      </c>
      <c r="AF105" s="27" t="s">
        <v>109</v>
      </c>
      <c r="AG105" s="27" t="s">
        <v>135</v>
      </c>
      <c r="AH105" s="27" t="s">
        <v>260</v>
      </c>
      <c r="AI105" s="27" t="s">
        <v>259</v>
      </c>
      <c r="AJ105" s="27" t="s">
        <v>260</v>
      </c>
      <c r="AL105" s="13" t="s">
        <v>1043</v>
      </c>
    </row>
    <row r="106" s="13" customFormat="1" ht="84" customHeight="1" spans="1:38">
      <c r="A106" s="34">
        <v>84</v>
      </c>
      <c r="B106" s="27"/>
      <c r="C106" s="27" t="s">
        <v>1044</v>
      </c>
      <c r="D106" s="27" t="s">
        <v>1045</v>
      </c>
      <c r="E106" s="27" t="s">
        <v>92</v>
      </c>
      <c r="F106" s="27" t="s">
        <v>1032</v>
      </c>
      <c r="G106" s="33" t="s">
        <v>1046</v>
      </c>
      <c r="H106" s="27" t="s">
        <v>203</v>
      </c>
      <c r="I106" s="27" t="s">
        <v>1047</v>
      </c>
      <c r="J106" s="27" t="s">
        <v>1048</v>
      </c>
      <c r="K106" s="27" t="s">
        <v>698</v>
      </c>
      <c r="L106" s="27" t="s">
        <v>699</v>
      </c>
      <c r="M106" s="27" t="s">
        <v>1049</v>
      </c>
      <c r="N106" s="27" t="s">
        <v>1050</v>
      </c>
      <c r="O106" s="27" t="s">
        <v>1038</v>
      </c>
      <c r="P106" s="27" t="s">
        <v>702</v>
      </c>
      <c r="Q106" s="48">
        <v>0.96</v>
      </c>
      <c r="R106" s="27" t="s">
        <v>147</v>
      </c>
      <c r="S106" s="27" t="s">
        <v>1039</v>
      </c>
      <c r="T106" s="27" t="s">
        <v>1040</v>
      </c>
      <c r="U106" s="60">
        <v>15291627997</v>
      </c>
      <c r="V106" s="27" t="s">
        <v>134</v>
      </c>
      <c r="W106" s="64">
        <f t="shared" si="5"/>
        <v>150</v>
      </c>
      <c r="X106" s="59">
        <v>150</v>
      </c>
      <c r="Y106" s="59" t="s">
        <v>1041</v>
      </c>
      <c r="Z106" s="59" t="s">
        <v>1041</v>
      </c>
      <c r="AA106" s="59" t="s">
        <v>1041</v>
      </c>
      <c r="AB106" s="27" t="s">
        <v>1051</v>
      </c>
      <c r="AC106" s="27" t="s">
        <v>1052</v>
      </c>
      <c r="AD106" s="27" t="s">
        <v>109</v>
      </c>
      <c r="AE106" s="34" t="s">
        <v>259</v>
      </c>
      <c r="AF106" s="27" t="s">
        <v>109</v>
      </c>
      <c r="AG106" s="27" t="s">
        <v>109</v>
      </c>
      <c r="AH106" s="27"/>
      <c r="AI106" s="27" t="s">
        <v>109</v>
      </c>
      <c r="AJ106" s="27"/>
      <c r="AL106" s="13" t="s">
        <v>1043</v>
      </c>
    </row>
    <row r="107" s="13" customFormat="1" ht="84" customHeight="1" spans="1:38">
      <c r="A107" s="34">
        <v>85</v>
      </c>
      <c r="B107" s="27"/>
      <c r="C107" s="27" t="s">
        <v>1053</v>
      </c>
      <c r="D107" s="27" t="s">
        <v>1054</v>
      </c>
      <c r="E107" s="27" t="s">
        <v>92</v>
      </c>
      <c r="F107" s="27" t="s">
        <v>1055</v>
      </c>
      <c r="G107" s="33" t="s">
        <v>1056</v>
      </c>
      <c r="H107" s="27"/>
      <c r="I107" s="27" t="s">
        <v>1054</v>
      </c>
      <c r="J107" s="27" t="s">
        <v>1057</v>
      </c>
      <c r="K107" s="27" t="s">
        <v>326</v>
      </c>
      <c r="L107" s="27" t="s">
        <v>354</v>
      </c>
      <c r="M107" s="27" t="s">
        <v>1058</v>
      </c>
      <c r="N107" s="27" t="s">
        <v>1059</v>
      </c>
      <c r="O107" s="27" t="s">
        <v>1060</v>
      </c>
      <c r="P107" s="27" t="s">
        <v>1061</v>
      </c>
      <c r="Q107" s="27" t="s">
        <v>672</v>
      </c>
      <c r="R107" s="27" t="s">
        <v>147</v>
      </c>
      <c r="S107" s="27" t="s">
        <v>1055</v>
      </c>
      <c r="T107" s="27" t="s">
        <v>673</v>
      </c>
      <c r="U107" s="60" t="s">
        <v>674</v>
      </c>
      <c r="V107" s="27" t="s">
        <v>134</v>
      </c>
      <c r="W107" s="64">
        <f t="shared" si="5"/>
        <v>35</v>
      </c>
      <c r="X107" s="59">
        <v>35</v>
      </c>
      <c r="Y107" s="59"/>
      <c r="Z107" s="59"/>
      <c r="AA107" s="59"/>
      <c r="AB107" s="27" t="s">
        <v>520</v>
      </c>
      <c r="AC107" s="27" t="s">
        <v>521</v>
      </c>
      <c r="AD107" s="27" t="s">
        <v>109</v>
      </c>
      <c r="AE107" s="27" t="s">
        <v>109</v>
      </c>
      <c r="AF107" s="27" t="s">
        <v>109</v>
      </c>
      <c r="AG107" s="27" t="s">
        <v>135</v>
      </c>
      <c r="AH107" s="27"/>
      <c r="AI107" s="27" t="s">
        <v>135</v>
      </c>
      <c r="AJ107" s="27"/>
      <c r="AL107" s="13" t="s">
        <v>678</v>
      </c>
    </row>
    <row r="108" s="13" customFormat="1" ht="84" customHeight="1" spans="1:38">
      <c r="A108" s="34">
        <v>86</v>
      </c>
      <c r="B108" s="27"/>
      <c r="C108" s="27" t="s">
        <v>1062</v>
      </c>
      <c r="D108" s="27" t="s">
        <v>1063</v>
      </c>
      <c r="E108" s="27" t="s">
        <v>92</v>
      </c>
      <c r="F108" s="27" t="s">
        <v>1064</v>
      </c>
      <c r="G108" s="33" t="s">
        <v>1065</v>
      </c>
      <c r="H108" s="34"/>
      <c r="I108" s="27" t="s">
        <v>1066</v>
      </c>
      <c r="J108" s="27" t="s">
        <v>1067</v>
      </c>
      <c r="K108" s="27" t="s">
        <v>1068</v>
      </c>
      <c r="L108" s="60" t="s">
        <v>1069</v>
      </c>
      <c r="M108" s="27" t="s">
        <v>1070</v>
      </c>
      <c r="N108" s="27" t="s">
        <v>1071</v>
      </c>
      <c r="O108" s="27" t="s">
        <v>1072</v>
      </c>
      <c r="P108" s="27" t="s">
        <v>1061</v>
      </c>
      <c r="Q108" s="27" t="s">
        <v>672</v>
      </c>
      <c r="R108" s="27" t="s">
        <v>147</v>
      </c>
      <c r="S108" s="27" t="s">
        <v>1064</v>
      </c>
      <c r="T108" s="27" t="s">
        <v>673</v>
      </c>
      <c r="U108" s="60" t="s">
        <v>674</v>
      </c>
      <c r="V108" s="27" t="s">
        <v>134</v>
      </c>
      <c r="W108" s="64">
        <f t="shared" si="5"/>
        <v>38.5</v>
      </c>
      <c r="X108" s="55">
        <v>38.5</v>
      </c>
      <c r="Y108" s="55"/>
      <c r="Z108" s="55"/>
      <c r="AA108" s="55"/>
      <c r="AB108" s="27">
        <v>864</v>
      </c>
      <c r="AC108" s="27">
        <v>250</v>
      </c>
      <c r="AD108" s="34" t="s">
        <v>109</v>
      </c>
      <c r="AE108" s="27" t="s">
        <v>109</v>
      </c>
      <c r="AF108" s="27" t="s">
        <v>135</v>
      </c>
      <c r="AG108" s="27" t="s">
        <v>109</v>
      </c>
      <c r="AH108" s="27"/>
      <c r="AI108" s="27" t="s">
        <v>109</v>
      </c>
      <c r="AJ108" s="27"/>
      <c r="AL108" s="13" t="s">
        <v>678</v>
      </c>
    </row>
    <row r="109" s="13" customFormat="1" ht="84" customHeight="1" spans="1:38">
      <c r="A109" s="34">
        <v>87</v>
      </c>
      <c r="B109" s="27"/>
      <c r="C109" s="27" t="s">
        <v>1073</v>
      </c>
      <c r="D109" s="33" t="s">
        <v>1074</v>
      </c>
      <c r="E109" s="27" t="s">
        <v>524</v>
      </c>
      <c r="F109" s="27" t="s">
        <v>1075</v>
      </c>
      <c r="G109" s="33" t="s">
        <v>1076</v>
      </c>
      <c r="H109" s="27" t="s">
        <v>1077</v>
      </c>
      <c r="I109" s="27" t="s">
        <v>1078</v>
      </c>
      <c r="J109" s="27" t="s">
        <v>1079</v>
      </c>
      <c r="K109" s="27" t="s">
        <v>1068</v>
      </c>
      <c r="L109" s="27" t="s">
        <v>1069</v>
      </c>
      <c r="M109" s="27" t="s">
        <v>1080</v>
      </c>
      <c r="N109" s="27" t="s">
        <v>1081</v>
      </c>
      <c r="O109" s="27" t="s">
        <v>1082</v>
      </c>
      <c r="P109" s="27" t="s">
        <v>1083</v>
      </c>
      <c r="Q109" s="27" t="s">
        <v>230</v>
      </c>
      <c r="R109" s="27" t="s">
        <v>147</v>
      </c>
      <c r="S109" s="27" t="s">
        <v>1075</v>
      </c>
      <c r="T109" s="27" t="s">
        <v>673</v>
      </c>
      <c r="U109" s="60" t="s">
        <v>674</v>
      </c>
      <c r="V109" s="27" t="s">
        <v>134</v>
      </c>
      <c r="W109" s="64">
        <f t="shared" si="5"/>
        <v>20</v>
      </c>
      <c r="X109" s="59">
        <v>20</v>
      </c>
      <c r="Y109" s="59"/>
      <c r="Z109" s="59"/>
      <c r="AA109" s="59"/>
      <c r="AB109" s="27">
        <v>3001</v>
      </c>
      <c r="AC109" s="27">
        <v>931</v>
      </c>
      <c r="AD109" s="27" t="s">
        <v>109</v>
      </c>
      <c r="AE109" s="27" t="s">
        <v>109</v>
      </c>
      <c r="AF109" s="27" t="s">
        <v>109</v>
      </c>
      <c r="AG109" s="27" t="s">
        <v>135</v>
      </c>
      <c r="AH109" s="27" t="s">
        <v>474</v>
      </c>
      <c r="AI109" s="27" t="s">
        <v>135</v>
      </c>
      <c r="AJ109" s="27" t="s">
        <v>475</v>
      </c>
      <c r="AL109" s="13" t="s">
        <v>678</v>
      </c>
    </row>
    <row r="110" s="13" customFormat="1" ht="84" customHeight="1" spans="1:38">
      <c r="A110" s="34">
        <v>88</v>
      </c>
      <c r="B110" s="27"/>
      <c r="C110" s="27" t="s">
        <v>1084</v>
      </c>
      <c r="D110" s="27" t="s">
        <v>1085</v>
      </c>
      <c r="E110" s="27" t="s">
        <v>92</v>
      </c>
      <c r="F110" s="27" t="s">
        <v>1086</v>
      </c>
      <c r="G110" s="33" t="s">
        <v>1087</v>
      </c>
      <c r="H110" s="27"/>
      <c r="I110" s="27" t="s">
        <v>1085</v>
      </c>
      <c r="J110" s="27" t="s">
        <v>1088</v>
      </c>
      <c r="K110" s="27" t="s">
        <v>1068</v>
      </c>
      <c r="L110" s="27" t="s">
        <v>1069</v>
      </c>
      <c r="M110" s="27" t="s">
        <v>1089</v>
      </c>
      <c r="N110" s="27" t="s">
        <v>1071</v>
      </c>
      <c r="O110" s="27" t="s">
        <v>1090</v>
      </c>
      <c r="P110" s="27" t="s">
        <v>1091</v>
      </c>
      <c r="Q110" s="27" t="s">
        <v>230</v>
      </c>
      <c r="R110" s="27" t="s">
        <v>147</v>
      </c>
      <c r="S110" s="27" t="s">
        <v>1086</v>
      </c>
      <c r="T110" s="27" t="s">
        <v>673</v>
      </c>
      <c r="U110" s="60" t="s">
        <v>674</v>
      </c>
      <c r="V110" s="27" t="s">
        <v>134</v>
      </c>
      <c r="W110" s="64">
        <f t="shared" si="5"/>
        <v>120</v>
      </c>
      <c r="X110" s="55">
        <v>120</v>
      </c>
      <c r="Y110" s="59"/>
      <c r="Z110" s="55"/>
      <c r="AA110" s="55"/>
      <c r="AB110" s="34">
        <v>951</v>
      </c>
      <c r="AC110" s="34">
        <v>366</v>
      </c>
      <c r="AD110" s="34" t="s">
        <v>135</v>
      </c>
      <c r="AE110" s="34" t="s">
        <v>109</v>
      </c>
      <c r="AF110" s="34" t="s">
        <v>135</v>
      </c>
      <c r="AG110" s="34" t="s">
        <v>109</v>
      </c>
      <c r="AH110" s="34"/>
      <c r="AI110" s="34" t="s">
        <v>109</v>
      </c>
      <c r="AJ110" s="27"/>
      <c r="AL110" s="13" t="s">
        <v>678</v>
      </c>
    </row>
    <row r="111" s="13" customFormat="1" ht="84" customHeight="1" spans="1:38">
      <c r="A111" s="34">
        <v>89</v>
      </c>
      <c r="B111" s="27"/>
      <c r="C111" s="27" t="s">
        <v>1092</v>
      </c>
      <c r="D111" s="27" t="s">
        <v>1093</v>
      </c>
      <c r="E111" s="27" t="s">
        <v>92</v>
      </c>
      <c r="F111" s="27" t="s">
        <v>1094</v>
      </c>
      <c r="G111" s="33" t="s">
        <v>1095</v>
      </c>
      <c r="H111" s="27" t="s">
        <v>1096</v>
      </c>
      <c r="I111" s="27" t="s">
        <v>1097</v>
      </c>
      <c r="J111" s="27" t="s">
        <v>1098</v>
      </c>
      <c r="K111" s="27" t="s">
        <v>1099</v>
      </c>
      <c r="L111" s="27" t="s">
        <v>1069</v>
      </c>
      <c r="M111" s="27" t="s">
        <v>343</v>
      </c>
      <c r="N111" s="27" t="s">
        <v>1100</v>
      </c>
      <c r="O111" s="27" t="s">
        <v>1101</v>
      </c>
      <c r="P111" s="27" t="s">
        <v>671</v>
      </c>
      <c r="Q111" s="27" t="s">
        <v>672</v>
      </c>
      <c r="R111" s="27" t="s">
        <v>147</v>
      </c>
      <c r="S111" s="27" t="s">
        <v>1094</v>
      </c>
      <c r="T111" s="27" t="s">
        <v>673</v>
      </c>
      <c r="U111" s="60" t="s">
        <v>674</v>
      </c>
      <c r="V111" s="27" t="s">
        <v>134</v>
      </c>
      <c r="W111" s="64">
        <f t="shared" si="5"/>
        <v>30</v>
      </c>
      <c r="X111" s="59">
        <v>30</v>
      </c>
      <c r="Y111" s="59">
        <v>0</v>
      </c>
      <c r="Z111" s="59">
        <v>0</v>
      </c>
      <c r="AA111" s="59">
        <v>0</v>
      </c>
      <c r="AB111" s="27">
        <v>2966</v>
      </c>
      <c r="AC111" s="27">
        <v>242</v>
      </c>
      <c r="AD111" s="27" t="s">
        <v>135</v>
      </c>
      <c r="AE111" s="27" t="s">
        <v>109</v>
      </c>
      <c r="AF111" s="27" t="s">
        <v>109</v>
      </c>
      <c r="AG111" s="27" t="s">
        <v>135</v>
      </c>
      <c r="AH111" s="27" t="s">
        <v>487</v>
      </c>
      <c r="AI111" s="27" t="s">
        <v>135</v>
      </c>
      <c r="AJ111" s="27" t="s">
        <v>487</v>
      </c>
      <c r="AL111" s="13" t="s">
        <v>678</v>
      </c>
    </row>
    <row r="112" s="13" customFormat="1" ht="84" customHeight="1" spans="1:38">
      <c r="A112" s="34">
        <v>90</v>
      </c>
      <c r="B112" s="27"/>
      <c r="C112" s="27" t="s">
        <v>1102</v>
      </c>
      <c r="D112" s="27" t="s">
        <v>1103</v>
      </c>
      <c r="E112" s="27" t="s">
        <v>92</v>
      </c>
      <c r="F112" s="27" t="s">
        <v>1104</v>
      </c>
      <c r="G112" s="33" t="s">
        <v>1105</v>
      </c>
      <c r="H112" s="27" t="s">
        <v>709</v>
      </c>
      <c r="I112" s="27" t="s">
        <v>1103</v>
      </c>
      <c r="J112" s="27" t="s">
        <v>1106</v>
      </c>
      <c r="K112" s="27" t="s">
        <v>698</v>
      </c>
      <c r="L112" s="27" t="s">
        <v>699</v>
      </c>
      <c r="M112" s="27" t="s">
        <v>1107</v>
      </c>
      <c r="N112" s="27" t="s">
        <v>700</v>
      </c>
      <c r="O112" s="27" t="s">
        <v>1108</v>
      </c>
      <c r="P112" s="27" t="s">
        <v>702</v>
      </c>
      <c r="Q112" s="48">
        <v>0.95</v>
      </c>
      <c r="R112" s="27" t="s">
        <v>147</v>
      </c>
      <c r="S112" s="27" t="s">
        <v>703</v>
      </c>
      <c r="T112" s="27" t="s">
        <v>1109</v>
      </c>
      <c r="U112" s="60">
        <v>13209160567</v>
      </c>
      <c r="V112" s="27" t="s">
        <v>134</v>
      </c>
      <c r="W112" s="64">
        <f t="shared" si="5"/>
        <v>100</v>
      </c>
      <c r="X112" s="59">
        <v>100</v>
      </c>
      <c r="Y112" s="59"/>
      <c r="Z112" s="59"/>
      <c r="AA112" s="59"/>
      <c r="AB112" s="27" t="s">
        <v>1110</v>
      </c>
      <c r="AC112" s="27" t="s">
        <v>1111</v>
      </c>
      <c r="AD112" s="27" t="s">
        <v>109</v>
      </c>
      <c r="AE112" s="27" t="s">
        <v>109</v>
      </c>
      <c r="AF112" s="27" t="s">
        <v>109</v>
      </c>
      <c r="AG112" s="27" t="s">
        <v>135</v>
      </c>
      <c r="AH112" s="27"/>
      <c r="AI112" s="27" t="s">
        <v>135</v>
      </c>
      <c r="AJ112" s="27" t="s">
        <v>1112</v>
      </c>
      <c r="AL112" s="13" t="s">
        <v>703</v>
      </c>
    </row>
    <row r="113" s="13" customFormat="1" ht="84" customHeight="1" spans="1:38">
      <c r="A113" s="34">
        <v>91</v>
      </c>
      <c r="B113" s="27"/>
      <c r="C113" s="27" t="s">
        <v>1113</v>
      </c>
      <c r="D113" s="27" t="s">
        <v>1114</v>
      </c>
      <c r="E113" s="27" t="s">
        <v>92</v>
      </c>
      <c r="F113" s="27" t="s">
        <v>1115</v>
      </c>
      <c r="G113" s="33" t="s">
        <v>1116</v>
      </c>
      <c r="H113" s="27" t="s">
        <v>696</v>
      </c>
      <c r="I113" s="27" t="s">
        <v>1114</v>
      </c>
      <c r="J113" s="27" t="s">
        <v>1117</v>
      </c>
      <c r="K113" s="27" t="s">
        <v>698</v>
      </c>
      <c r="L113" s="27" t="s">
        <v>699</v>
      </c>
      <c r="M113" s="27" t="s">
        <v>1118</v>
      </c>
      <c r="N113" s="27" t="s">
        <v>700</v>
      </c>
      <c r="O113" s="27" t="s">
        <v>1119</v>
      </c>
      <c r="P113" s="27" t="s">
        <v>146</v>
      </c>
      <c r="Q113" s="48">
        <v>0.95</v>
      </c>
      <c r="R113" s="27" t="s">
        <v>147</v>
      </c>
      <c r="S113" s="27" t="s">
        <v>703</v>
      </c>
      <c r="T113" s="27" t="s">
        <v>1109</v>
      </c>
      <c r="U113" s="60">
        <v>13209160567</v>
      </c>
      <c r="V113" s="27" t="s">
        <v>134</v>
      </c>
      <c r="W113" s="64">
        <f t="shared" ref="W113:W157" si="6">SUM(X113:AA113)</f>
        <v>286</v>
      </c>
      <c r="X113" s="59">
        <v>286</v>
      </c>
      <c r="Y113" s="59"/>
      <c r="Z113" s="59"/>
      <c r="AA113" s="55"/>
      <c r="AB113" s="27">
        <v>200</v>
      </c>
      <c r="AC113" s="27">
        <v>200</v>
      </c>
      <c r="AD113" s="27" t="s">
        <v>135</v>
      </c>
      <c r="AE113" s="27" t="s">
        <v>109</v>
      </c>
      <c r="AF113" s="27" t="s">
        <v>135</v>
      </c>
      <c r="AG113" s="27" t="s">
        <v>109</v>
      </c>
      <c r="AH113" s="27"/>
      <c r="AI113" s="27" t="s">
        <v>109</v>
      </c>
      <c r="AJ113" s="27"/>
      <c r="AL113" s="13" t="s">
        <v>703</v>
      </c>
    </row>
    <row r="114" s="9" customFormat="1" ht="84" customHeight="1" spans="1:38">
      <c r="A114" s="34">
        <v>92</v>
      </c>
      <c r="B114" s="27"/>
      <c r="C114" s="27" t="s">
        <v>1120</v>
      </c>
      <c r="D114" s="27" t="s">
        <v>1121</v>
      </c>
      <c r="E114" s="27" t="s">
        <v>92</v>
      </c>
      <c r="F114" s="27" t="s">
        <v>1122</v>
      </c>
      <c r="G114" s="33" t="s">
        <v>1123</v>
      </c>
      <c r="H114" s="27" t="s">
        <v>1124</v>
      </c>
      <c r="I114" s="27" t="s">
        <v>717</v>
      </c>
      <c r="J114" s="27" t="s">
        <v>1125</v>
      </c>
      <c r="K114" s="27" t="s">
        <v>719</v>
      </c>
      <c r="L114" s="27" t="s">
        <v>720</v>
      </c>
      <c r="M114" s="27" t="s">
        <v>721</v>
      </c>
      <c r="N114" s="27" t="s">
        <v>1126</v>
      </c>
      <c r="O114" s="27" t="s">
        <v>1127</v>
      </c>
      <c r="P114" s="27" t="s">
        <v>723</v>
      </c>
      <c r="Q114" s="27" t="s">
        <v>724</v>
      </c>
      <c r="R114" s="27" t="s">
        <v>147</v>
      </c>
      <c r="S114" s="27" t="s">
        <v>1122</v>
      </c>
      <c r="T114" s="27" t="s">
        <v>1128</v>
      </c>
      <c r="U114" s="60">
        <v>13379368199</v>
      </c>
      <c r="V114" s="27" t="s">
        <v>134</v>
      </c>
      <c r="W114" s="64">
        <f t="shared" si="6"/>
        <v>160</v>
      </c>
      <c r="X114" s="59">
        <v>160</v>
      </c>
      <c r="Y114" s="59">
        <v>0</v>
      </c>
      <c r="Z114" s="59">
        <v>0</v>
      </c>
      <c r="AA114" s="59">
        <v>0</v>
      </c>
      <c r="AB114" s="27"/>
      <c r="AC114" s="27" t="s">
        <v>1129</v>
      </c>
      <c r="AD114" s="27" t="s">
        <v>109</v>
      </c>
      <c r="AE114" s="27" t="s">
        <v>109</v>
      </c>
      <c r="AF114" s="27" t="s">
        <v>677</v>
      </c>
      <c r="AG114" s="27" t="s">
        <v>135</v>
      </c>
      <c r="AH114" s="27"/>
      <c r="AI114" s="27" t="s">
        <v>135</v>
      </c>
      <c r="AJ114" s="27" t="s">
        <v>1130</v>
      </c>
      <c r="AL114" s="13" t="s">
        <v>725</v>
      </c>
    </row>
    <row r="115" s="13" customFormat="1" ht="84" customHeight="1" spans="1:38">
      <c r="A115" s="34">
        <v>93</v>
      </c>
      <c r="B115" s="27"/>
      <c r="C115" s="27" t="s">
        <v>1131</v>
      </c>
      <c r="D115" s="27" t="s">
        <v>1132</v>
      </c>
      <c r="E115" s="27" t="s">
        <v>92</v>
      </c>
      <c r="F115" s="27" t="s">
        <v>1122</v>
      </c>
      <c r="G115" s="33" t="s">
        <v>1133</v>
      </c>
      <c r="H115" s="27" t="s">
        <v>1124</v>
      </c>
      <c r="I115" s="27" t="s">
        <v>717</v>
      </c>
      <c r="J115" s="27" t="s">
        <v>1134</v>
      </c>
      <c r="K115" s="27" t="s">
        <v>719</v>
      </c>
      <c r="L115" s="27" t="s">
        <v>720</v>
      </c>
      <c r="M115" s="27" t="s">
        <v>721</v>
      </c>
      <c r="N115" s="27" t="s">
        <v>1126</v>
      </c>
      <c r="O115" s="27" t="s">
        <v>1127</v>
      </c>
      <c r="P115" s="27" t="s">
        <v>723</v>
      </c>
      <c r="Q115" s="27" t="s">
        <v>724</v>
      </c>
      <c r="R115" s="27" t="s">
        <v>147</v>
      </c>
      <c r="S115" s="27" t="s">
        <v>1122</v>
      </c>
      <c r="T115" s="27" t="s">
        <v>1128</v>
      </c>
      <c r="U115" s="60">
        <v>13379368199</v>
      </c>
      <c r="V115" s="27" t="s">
        <v>134</v>
      </c>
      <c r="W115" s="64">
        <f t="shared" si="6"/>
        <v>105</v>
      </c>
      <c r="X115" s="59">
        <v>105</v>
      </c>
      <c r="Y115" s="59">
        <v>0</v>
      </c>
      <c r="Z115" s="59">
        <v>0</v>
      </c>
      <c r="AA115" s="59">
        <v>0</v>
      </c>
      <c r="AB115" s="34">
        <v>2452</v>
      </c>
      <c r="AC115" s="27" t="s">
        <v>1135</v>
      </c>
      <c r="AD115" s="34" t="s">
        <v>135</v>
      </c>
      <c r="AE115" s="34" t="s">
        <v>109</v>
      </c>
      <c r="AF115" s="34" t="s">
        <v>135</v>
      </c>
      <c r="AG115" s="34" t="s">
        <v>109</v>
      </c>
      <c r="AH115" s="34"/>
      <c r="AI115" s="34" t="s">
        <v>135</v>
      </c>
      <c r="AJ115" s="27"/>
      <c r="AL115" s="13" t="s">
        <v>725</v>
      </c>
    </row>
    <row r="116" s="13" customFormat="1" ht="84" customHeight="1" spans="1:38">
      <c r="A116" s="34">
        <v>94</v>
      </c>
      <c r="B116" s="27"/>
      <c r="C116" s="27" t="s">
        <v>1136</v>
      </c>
      <c r="D116" s="27" t="s">
        <v>1137</v>
      </c>
      <c r="E116" s="27" t="s">
        <v>1138</v>
      </c>
      <c r="F116" s="27" t="s">
        <v>1139</v>
      </c>
      <c r="G116" s="33" t="s">
        <v>1140</v>
      </c>
      <c r="H116" s="27" t="s">
        <v>1141</v>
      </c>
      <c r="I116" s="27" t="s">
        <v>717</v>
      </c>
      <c r="J116" s="27" t="s">
        <v>1142</v>
      </c>
      <c r="K116" s="27" t="s">
        <v>719</v>
      </c>
      <c r="L116" s="27" t="s">
        <v>720</v>
      </c>
      <c r="M116" s="27" t="s">
        <v>721</v>
      </c>
      <c r="N116" s="27" t="s">
        <v>1143</v>
      </c>
      <c r="O116" s="27" t="s">
        <v>1127</v>
      </c>
      <c r="P116" s="27" t="s">
        <v>723</v>
      </c>
      <c r="Q116" s="27" t="s">
        <v>443</v>
      </c>
      <c r="R116" s="27" t="s">
        <v>147</v>
      </c>
      <c r="S116" s="27" t="s">
        <v>1144</v>
      </c>
      <c r="T116" s="34" t="s">
        <v>1145</v>
      </c>
      <c r="U116" s="60">
        <v>13992688260</v>
      </c>
      <c r="V116" s="27" t="s">
        <v>134</v>
      </c>
      <c r="W116" s="64">
        <f t="shared" si="6"/>
        <v>110</v>
      </c>
      <c r="X116" s="59">
        <v>110</v>
      </c>
      <c r="Y116" s="55"/>
      <c r="Z116" s="55"/>
      <c r="AA116" s="55"/>
      <c r="AB116" s="34">
        <v>862</v>
      </c>
      <c r="AC116" s="34">
        <v>255</v>
      </c>
      <c r="AD116" s="34" t="s">
        <v>109</v>
      </c>
      <c r="AE116" s="34" t="s">
        <v>109</v>
      </c>
      <c r="AF116" s="34" t="s">
        <v>135</v>
      </c>
      <c r="AG116" s="34" t="s">
        <v>135</v>
      </c>
      <c r="AH116" s="27"/>
      <c r="AI116" s="34" t="s">
        <v>135</v>
      </c>
      <c r="AJ116" s="27"/>
      <c r="AL116" s="13" t="s">
        <v>725</v>
      </c>
    </row>
    <row r="117" s="9" customFormat="1" ht="84" customHeight="1" spans="1:38">
      <c r="A117" s="34">
        <v>95</v>
      </c>
      <c r="B117" s="27"/>
      <c r="C117" s="27" t="s">
        <v>1146</v>
      </c>
      <c r="D117" s="27" t="s">
        <v>1147</v>
      </c>
      <c r="E117" s="27" t="s">
        <v>92</v>
      </c>
      <c r="F117" s="27" t="s">
        <v>1139</v>
      </c>
      <c r="G117" s="33" t="s">
        <v>1140</v>
      </c>
      <c r="H117" s="27" t="s">
        <v>1141</v>
      </c>
      <c r="I117" s="27" t="s">
        <v>717</v>
      </c>
      <c r="J117" s="27" t="s">
        <v>1148</v>
      </c>
      <c r="K117" s="27" t="s">
        <v>719</v>
      </c>
      <c r="L117" s="27" t="s">
        <v>720</v>
      </c>
      <c r="M117" s="27" t="s">
        <v>721</v>
      </c>
      <c r="N117" s="27" t="s">
        <v>1143</v>
      </c>
      <c r="O117" s="27" t="s">
        <v>1127</v>
      </c>
      <c r="P117" s="27" t="s">
        <v>723</v>
      </c>
      <c r="Q117" s="27" t="s">
        <v>1149</v>
      </c>
      <c r="R117" s="27" t="s">
        <v>147</v>
      </c>
      <c r="S117" s="27" t="s">
        <v>1144</v>
      </c>
      <c r="T117" s="34" t="s">
        <v>1145</v>
      </c>
      <c r="U117" s="60">
        <v>13992688260</v>
      </c>
      <c r="V117" s="27" t="s">
        <v>134</v>
      </c>
      <c r="W117" s="64">
        <f t="shared" si="6"/>
        <v>285</v>
      </c>
      <c r="X117" s="59">
        <v>285</v>
      </c>
      <c r="Y117" s="55"/>
      <c r="Z117" s="55"/>
      <c r="AA117" s="55"/>
      <c r="AB117" s="27">
        <v>1875</v>
      </c>
      <c r="AC117" s="27">
        <v>273</v>
      </c>
      <c r="AD117" s="34" t="s">
        <v>109</v>
      </c>
      <c r="AE117" s="27" t="s">
        <v>109</v>
      </c>
      <c r="AF117" s="34" t="s">
        <v>135</v>
      </c>
      <c r="AG117" s="34" t="s">
        <v>135</v>
      </c>
      <c r="AH117" s="27"/>
      <c r="AI117" s="34" t="s">
        <v>135</v>
      </c>
      <c r="AJ117" s="27"/>
      <c r="AL117" s="13" t="s">
        <v>725</v>
      </c>
    </row>
    <row r="118" s="9" customFormat="1" ht="84" customHeight="1" spans="1:38">
      <c r="A118" s="34">
        <v>96</v>
      </c>
      <c r="B118" s="27"/>
      <c r="C118" s="27" t="s">
        <v>1150</v>
      </c>
      <c r="D118" s="27" t="s">
        <v>1151</v>
      </c>
      <c r="E118" s="27" t="s">
        <v>466</v>
      </c>
      <c r="F118" s="27" t="s">
        <v>1152</v>
      </c>
      <c r="G118" s="33" t="s">
        <v>1153</v>
      </c>
      <c r="H118" s="27" t="s">
        <v>1154</v>
      </c>
      <c r="I118" s="27" t="s">
        <v>1155</v>
      </c>
      <c r="J118" s="27" t="s">
        <v>1156</v>
      </c>
      <c r="K118" s="27" t="s">
        <v>1157</v>
      </c>
      <c r="L118" s="27" t="s">
        <v>1158</v>
      </c>
      <c r="M118" s="27" t="s">
        <v>721</v>
      </c>
      <c r="N118" s="27" t="s">
        <v>1159</v>
      </c>
      <c r="O118" s="27" t="s">
        <v>1127</v>
      </c>
      <c r="P118" s="27" t="s">
        <v>723</v>
      </c>
      <c r="Q118" s="27" t="s">
        <v>724</v>
      </c>
      <c r="R118" s="27" t="s">
        <v>147</v>
      </c>
      <c r="S118" s="27" t="s">
        <v>1160</v>
      </c>
      <c r="T118" s="27" t="s">
        <v>1161</v>
      </c>
      <c r="U118" s="60">
        <v>13992668572</v>
      </c>
      <c r="V118" s="27" t="s">
        <v>134</v>
      </c>
      <c r="W118" s="64">
        <f t="shared" si="6"/>
        <v>60</v>
      </c>
      <c r="X118" s="59">
        <v>60</v>
      </c>
      <c r="Y118" s="59">
        <v>0</v>
      </c>
      <c r="Z118" s="59">
        <v>0</v>
      </c>
      <c r="AA118" s="59">
        <v>0</v>
      </c>
      <c r="AB118" s="27">
        <v>680</v>
      </c>
      <c r="AC118" s="27">
        <v>112</v>
      </c>
      <c r="AD118" s="27" t="s">
        <v>109</v>
      </c>
      <c r="AE118" s="27" t="s">
        <v>109</v>
      </c>
      <c r="AF118" s="27" t="s">
        <v>109</v>
      </c>
      <c r="AG118" s="27" t="s">
        <v>135</v>
      </c>
      <c r="AH118" s="27" t="s">
        <v>1162</v>
      </c>
      <c r="AI118" s="27" t="s">
        <v>135</v>
      </c>
      <c r="AJ118" s="27"/>
      <c r="AL118" s="13" t="s">
        <v>725</v>
      </c>
    </row>
    <row r="119" s="9" customFormat="1" ht="84" customHeight="1" spans="1:38">
      <c r="A119" s="34">
        <v>97</v>
      </c>
      <c r="B119" s="27"/>
      <c r="C119" s="27" t="s">
        <v>1163</v>
      </c>
      <c r="D119" s="27" t="s">
        <v>1164</v>
      </c>
      <c r="E119" s="27" t="s">
        <v>92</v>
      </c>
      <c r="F119" s="27" t="s">
        <v>1165</v>
      </c>
      <c r="G119" s="33" t="s">
        <v>1166</v>
      </c>
      <c r="H119" s="27" t="s">
        <v>203</v>
      </c>
      <c r="I119" s="27" t="s">
        <v>1167</v>
      </c>
      <c r="J119" s="27" t="s">
        <v>1168</v>
      </c>
      <c r="K119" s="27" t="s">
        <v>326</v>
      </c>
      <c r="L119" s="27" t="s">
        <v>354</v>
      </c>
      <c r="M119" s="27" t="s">
        <v>1169</v>
      </c>
      <c r="N119" s="27" t="s">
        <v>1170</v>
      </c>
      <c r="O119" s="27" t="s">
        <v>1171</v>
      </c>
      <c r="P119" s="27" t="s">
        <v>627</v>
      </c>
      <c r="Q119" s="27" t="s">
        <v>927</v>
      </c>
      <c r="R119" s="27" t="s">
        <v>147</v>
      </c>
      <c r="S119" s="27" t="s">
        <v>1172</v>
      </c>
      <c r="T119" s="27" t="s">
        <v>1173</v>
      </c>
      <c r="U119" s="60" t="s">
        <v>1174</v>
      </c>
      <c r="V119" s="27" t="s">
        <v>134</v>
      </c>
      <c r="W119" s="64">
        <f t="shared" si="6"/>
        <v>200</v>
      </c>
      <c r="X119" s="55">
        <v>200</v>
      </c>
      <c r="Y119" s="55"/>
      <c r="Z119" s="55"/>
      <c r="AA119" s="55"/>
      <c r="AB119" s="34">
        <v>560</v>
      </c>
      <c r="AC119" s="34">
        <v>50</v>
      </c>
      <c r="AD119" s="27" t="s">
        <v>109</v>
      </c>
      <c r="AE119" s="27" t="s">
        <v>109</v>
      </c>
      <c r="AF119" s="27" t="s">
        <v>135</v>
      </c>
      <c r="AG119" s="27" t="s">
        <v>135</v>
      </c>
      <c r="AH119" s="34"/>
      <c r="AI119" s="27" t="s">
        <v>135</v>
      </c>
      <c r="AJ119" s="27" t="s">
        <v>530</v>
      </c>
      <c r="AL119" s="13" t="s">
        <v>1172</v>
      </c>
    </row>
    <row r="120" s="9" customFormat="1" ht="84" customHeight="1" spans="1:38">
      <c r="A120" s="34">
        <v>98</v>
      </c>
      <c r="B120" s="27"/>
      <c r="C120" s="27" t="s">
        <v>1175</v>
      </c>
      <c r="D120" s="27" t="s">
        <v>1176</v>
      </c>
      <c r="E120" s="27" t="s">
        <v>92</v>
      </c>
      <c r="F120" s="27" t="s">
        <v>1177</v>
      </c>
      <c r="G120" s="33" t="s">
        <v>1178</v>
      </c>
      <c r="H120" s="27" t="s">
        <v>203</v>
      </c>
      <c r="I120" s="27" t="s">
        <v>1179</v>
      </c>
      <c r="J120" s="27" t="s">
        <v>1180</v>
      </c>
      <c r="K120" s="27" t="s">
        <v>326</v>
      </c>
      <c r="L120" s="27" t="s">
        <v>354</v>
      </c>
      <c r="M120" s="27" t="s">
        <v>1181</v>
      </c>
      <c r="N120" s="27" t="s">
        <v>1182</v>
      </c>
      <c r="O120" s="27" t="s">
        <v>1183</v>
      </c>
      <c r="P120" s="27" t="s">
        <v>627</v>
      </c>
      <c r="Q120" s="27" t="s">
        <v>927</v>
      </c>
      <c r="R120" s="27" t="s">
        <v>147</v>
      </c>
      <c r="S120" s="27" t="s">
        <v>1172</v>
      </c>
      <c r="T120" s="27" t="s">
        <v>1184</v>
      </c>
      <c r="U120" s="60" t="s">
        <v>1185</v>
      </c>
      <c r="V120" s="27" t="s">
        <v>134</v>
      </c>
      <c r="W120" s="64">
        <f t="shared" si="6"/>
        <v>50</v>
      </c>
      <c r="X120" s="59">
        <v>50</v>
      </c>
      <c r="Y120" s="59"/>
      <c r="Z120" s="59"/>
      <c r="AA120" s="59"/>
      <c r="AB120" s="34">
        <v>1017</v>
      </c>
      <c r="AC120" s="34">
        <v>53</v>
      </c>
      <c r="AD120" s="34" t="s">
        <v>109</v>
      </c>
      <c r="AE120" s="34" t="s">
        <v>109</v>
      </c>
      <c r="AF120" s="34" t="s">
        <v>259</v>
      </c>
      <c r="AG120" s="34" t="s">
        <v>109</v>
      </c>
      <c r="AH120" s="34"/>
      <c r="AI120" s="34" t="s">
        <v>109</v>
      </c>
      <c r="AJ120" s="27" t="s">
        <v>530</v>
      </c>
      <c r="AL120" s="13" t="s">
        <v>1172</v>
      </c>
    </row>
    <row r="121" s="13" customFormat="1" ht="84" customHeight="1" spans="1:38">
      <c r="A121" s="34">
        <v>99</v>
      </c>
      <c r="B121" s="27"/>
      <c r="C121" s="27" t="s">
        <v>1186</v>
      </c>
      <c r="D121" s="27" t="s">
        <v>1187</v>
      </c>
      <c r="E121" s="27" t="s">
        <v>92</v>
      </c>
      <c r="F121" s="27" t="s">
        <v>1188</v>
      </c>
      <c r="G121" s="33" t="s">
        <v>1189</v>
      </c>
      <c r="H121" s="27" t="s">
        <v>203</v>
      </c>
      <c r="I121" s="27" t="s">
        <v>1190</v>
      </c>
      <c r="J121" s="27" t="s">
        <v>1191</v>
      </c>
      <c r="K121" s="27" t="s">
        <v>326</v>
      </c>
      <c r="L121" s="27" t="s">
        <v>354</v>
      </c>
      <c r="M121" s="27" t="s">
        <v>1192</v>
      </c>
      <c r="N121" s="27" t="s">
        <v>1182</v>
      </c>
      <c r="O121" s="27" t="s">
        <v>1193</v>
      </c>
      <c r="P121" s="27" t="s">
        <v>627</v>
      </c>
      <c r="Q121" s="27" t="s">
        <v>927</v>
      </c>
      <c r="R121" s="27" t="s">
        <v>147</v>
      </c>
      <c r="S121" s="27" t="s">
        <v>1172</v>
      </c>
      <c r="T121" s="27" t="s">
        <v>1194</v>
      </c>
      <c r="U121" s="60" t="s">
        <v>1195</v>
      </c>
      <c r="V121" s="27" t="s">
        <v>134</v>
      </c>
      <c r="W121" s="64">
        <f t="shared" si="6"/>
        <v>65</v>
      </c>
      <c r="X121" s="59">
        <v>65</v>
      </c>
      <c r="Y121" s="59"/>
      <c r="Z121" s="59"/>
      <c r="AA121" s="59"/>
      <c r="AB121" s="27">
        <v>1875</v>
      </c>
      <c r="AC121" s="27">
        <v>273</v>
      </c>
      <c r="AD121" s="27" t="s">
        <v>109</v>
      </c>
      <c r="AE121" s="27" t="s">
        <v>109</v>
      </c>
      <c r="AF121" s="27" t="s">
        <v>135</v>
      </c>
      <c r="AG121" s="27" t="s">
        <v>135</v>
      </c>
      <c r="AH121" s="27"/>
      <c r="AI121" s="27" t="s">
        <v>135</v>
      </c>
      <c r="AJ121" s="27" t="s">
        <v>530</v>
      </c>
      <c r="AL121" s="13" t="s">
        <v>1172</v>
      </c>
    </row>
    <row r="122" s="13" customFormat="1" ht="84" customHeight="1" spans="1:38">
      <c r="A122" s="34">
        <v>100</v>
      </c>
      <c r="B122" s="27"/>
      <c r="C122" s="27" t="s">
        <v>1196</v>
      </c>
      <c r="D122" s="34" t="s">
        <v>1197</v>
      </c>
      <c r="E122" s="27" t="s">
        <v>92</v>
      </c>
      <c r="F122" s="27" t="s">
        <v>1198</v>
      </c>
      <c r="G122" s="33" t="s">
        <v>1199</v>
      </c>
      <c r="H122" s="27" t="s">
        <v>203</v>
      </c>
      <c r="I122" s="27" t="s">
        <v>1200</v>
      </c>
      <c r="J122" s="27" t="s">
        <v>1201</v>
      </c>
      <c r="K122" s="27" t="s">
        <v>1202</v>
      </c>
      <c r="L122" s="27" t="s">
        <v>1203</v>
      </c>
      <c r="M122" s="27" t="s">
        <v>1204</v>
      </c>
      <c r="N122" s="27" t="s">
        <v>1205</v>
      </c>
      <c r="O122" s="27" t="s">
        <v>1206</v>
      </c>
      <c r="P122" s="27" t="s">
        <v>1207</v>
      </c>
      <c r="Q122" s="48">
        <v>0.92</v>
      </c>
      <c r="R122" s="27" t="s">
        <v>147</v>
      </c>
      <c r="S122" s="27" t="s">
        <v>741</v>
      </c>
      <c r="T122" s="27" t="s">
        <v>1208</v>
      </c>
      <c r="U122" s="60">
        <v>13474594867</v>
      </c>
      <c r="V122" s="27" t="s">
        <v>134</v>
      </c>
      <c r="W122" s="64">
        <f t="shared" si="6"/>
        <v>50</v>
      </c>
      <c r="X122" s="55">
        <v>50</v>
      </c>
      <c r="Y122" s="55"/>
      <c r="Z122" s="55"/>
      <c r="AA122" s="55"/>
      <c r="AB122" s="34">
        <v>1825</v>
      </c>
      <c r="AC122" s="34">
        <v>69</v>
      </c>
      <c r="AD122" s="27" t="s">
        <v>109</v>
      </c>
      <c r="AE122" s="27" t="s">
        <v>109</v>
      </c>
      <c r="AF122" s="27" t="s">
        <v>109</v>
      </c>
      <c r="AG122" s="27" t="s">
        <v>135</v>
      </c>
      <c r="AH122" s="27"/>
      <c r="AI122" s="27" t="s">
        <v>135</v>
      </c>
      <c r="AJ122" s="27" t="s">
        <v>530</v>
      </c>
      <c r="AL122" s="13" t="s">
        <v>741</v>
      </c>
    </row>
    <row r="123" s="13" customFormat="1" ht="84" customHeight="1" spans="1:38">
      <c r="A123" s="34">
        <v>101</v>
      </c>
      <c r="B123" s="27"/>
      <c r="C123" s="27" t="s">
        <v>1209</v>
      </c>
      <c r="D123" s="27" t="s">
        <v>1210</v>
      </c>
      <c r="E123" s="27" t="s">
        <v>92</v>
      </c>
      <c r="F123" s="27" t="s">
        <v>1211</v>
      </c>
      <c r="G123" s="33" t="s">
        <v>1212</v>
      </c>
      <c r="H123" s="27" t="s">
        <v>203</v>
      </c>
      <c r="I123" s="27" t="s">
        <v>1213</v>
      </c>
      <c r="J123" s="27" t="s">
        <v>1213</v>
      </c>
      <c r="K123" s="27" t="s">
        <v>1214</v>
      </c>
      <c r="L123" s="27" t="s">
        <v>1215</v>
      </c>
      <c r="M123" s="27" t="s">
        <v>1216</v>
      </c>
      <c r="N123" s="27" t="s">
        <v>1217</v>
      </c>
      <c r="O123" s="27" t="s">
        <v>1218</v>
      </c>
      <c r="P123" s="27" t="s">
        <v>1219</v>
      </c>
      <c r="Q123" s="27" t="s">
        <v>1220</v>
      </c>
      <c r="R123" s="27" t="s">
        <v>147</v>
      </c>
      <c r="S123" s="27" t="s">
        <v>1221</v>
      </c>
      <c r="T123" s="27" t="s">
        <v>1222</v>
      </c>
      <c r="U123" s="60">
        <v>13992637204</v>
      </c>
      <c r="V123" s="27" t="s">
        <v>134</v>
      </c>
      <c r="W123" s="64">
        <f t="shared" si="6"/>
        <v>90</v>
      </c>
      <c r="X123" s="59">
        <v>90</v>
      </c>
      <c r="Y123" s="59"/>
      <c r="Z123" s="59"/>
      <c r="AA123" s="59"/>
      <c r="AB123" s="27">
        <v>350</v>
      </c>
      <c r="AC123" s="27">
        <v>152</v>
      </c>
      <c r="AD123" s="27" t="s">
        <v>109</v>
      </c>
      <c r="AE123" s="27" t="s">
        <v>109</v>
      </c>
      <c r="AF123" s="27" t="s">
        <v>135</v>
      </c>
      <c r="AG123" s="34" t="s">
        <v>109</v>
      </c>
      <c r="AH123" s="27"/>
      <c r="AI123" s="25" t="s">
        <v>135</v>
      </c>
      <c r="AJ123" s="91" t="s">
        <v>740</v>
      </c>
      <c r="AL123" s="13" t="s">
        <v>741</v>
      </c>
    </row>
    <row r="124" s="13" customFormat="1" ht="84" customHeight="1" spans="1:38">
      <c r="A124" s="34">
        <v>102</v>
      </c>
      <c r="B124" s="27"/>
      <c r="C124" s="78" t="s">
        <v>1223</v>
      </c>
      <c r="D124" s="78" t="s">
        <v>1224</v>
      </c>
      <c r="E124" s="78" t="s">
        <v>808</v>
      </c>
      <c r="F124" s="78" t="s">
        <v>1225</v>
      </c>
      <c r="G124" s="79" t="s">
        <v>1226</v>
      </c>
      <c r="H124" s="78" t="s">
        <v>203</v>
      </c>
      <c r="I124" s="78" t="s">
        <v>1227</v>
      </c>
      <c r="J124" s="78" t="s">
        <v>1228</v>
      </c>
      <c r="K124" s="78" t="s">
        <v>582</v>
      </c>
      <c r="L124" s="78" t="s">
        <v>732</v>
      </c>
      <c r="M124" s="78" t="s">
        <v>1229</v>
      </c>
      <c r="N124" s="78" t="s">
        <v>1230</v>
      </c>
      <c r="O124" s="78" t="s">
        <v>1231</v>
      </c>
      <c r="P124" s="78" t="s">
        <v>736</v>
      </c>
      <c r="Q124" s="78" t="s">
        <v>737</v>
      </c>
      <c r="R124" s="27" t="s">
        <v>147</v>
      </c>
      <c r="S124" s="78" t="s">
        <v>1232</v>
      </c>
      <c r="T124" s="78" t="s">
        <v>1233</v>
      </c>
      <c r="U124" s="60">
        <v>13891664441</v>
      </c>
      <c r="V124" s="27" t="s">
        <v>134</v>
      </c>
      <c r="W124" s="64">
        <f t="shared" si="6"/>
        <v>70</v>
      </c>
      <c r="X124" s="59">
        <v>70</v>
      </c>
      <c r="Y124" s="59"/>
      <c r="Z124" s="59"/>
      <c r="AA124" s="59"/>
      <c r="AB124" s="27" t="s">
        <v>1234</v>
      </c>
      <c r="AC124" s="27" t="s">
        <v>1235</v>
      </c>
      <c r="AD124" s="27" t="s">
        <v>109</v>
      </c>
      <c r="AE124" s="27" t="s">
        <v>109</v>
      </c>
      <c r="AF124" s="27" t="s">
        <v>109</v>
      </c>
      <c r="AG124" s="27" t="s">
        <v>135</v>
      </c>
      <c r="AH124" s="27"/>
      <c r="AI124" s="27" t="s">
        <v>135</v>
      </c>
      <c r="AJ124" s="27" t="s">
        <v>1112</v>
      </c>
      <c r="AL124" s="13" t="s">
        <v>741</v>
      </c>
    </row>
    <row r="125" s="13" customFormat="1" ht="84" customHeight="1" spans="1:38">
      <c r="A125" s="34">
        <v>103</v>
      </c>
      <c r="B125" s="27"/>
      <c r="C125" s="27" t="s">
        <v>1236</v>
      </c>
      <c r="D125" s="27" t="s">
        <v>1237</v>
      </c>
      <c r="E125" s="27" t="s">
        <v>92</v>
      </c>
      <c r="F125" s="27" t="s">
        <v>1238</v>
      </c>
      <c r="G125" s="33" t="s">
        <v>1239</v>
      </c>
      <c r="H125" s="27" t="s">
        <v>203</v>
      </c>
      <c r="I125" s="27" t="s">
        <v>108</v>
      </c>
      <c r="J125" s="27" t="s">
        <v>1237</v>
      </c>
      <c r="K125" s="27" t="s">
        <v>1240</v>
      </c>
      <c r="L125" s="27" t="s">
        <v>1241</v>
      </c>
      <c r="M125" s="27" t="s">
        <v>1242</v>
      </c>
      <c r="N125" s="27" t="s">
        <v>1243</v>
      </c>
      <c r="O125" s="27" t="s">
        <v>1244</v>
      </c>
      <c r="P125" s="27" t="s">
        <v>1245</v>
      </c>
      <c r="Q125" s="48">
        <v>0.96</v>
      </c>
      <c r="R125" s="27" t="s">
        <v>147</v>
      </c>
      <c r="S125" s="27" t="s">
        <v>1246</v>
      </c>
      <c r="T125" s="27" t="s">
        <v>1247</v>
      </c>
      <c r="U125" s="60">
        <v>13709160859</v>
      </c>
      <c r="V125" s="27" t="s">
        <v>134</v>
      </c>
      <c r="W125" s="64">
        <f t="shared" si="6"/>
        <v>100</v>
      </c>
      <c r="X125" s="59">
        <v>100</v>
      </c>
      <c r="Y125" s="59">
        <v>0</v>
      </c>
      <c r="Z125" s="59">
        <v>0</v>
      </c>
      <c r="AA125" s="59">
        <v>0</v>
      </c>
      <c r="AB125" s="27">
        <v>50</v>
      </c>
      <c r="AC125" s="27">
        <v>35</v>
      </c>
      <c r="AD125" s="27" t="s">
        <v>109</v>
      </c>
      <c r="AE125" s="27" t="s">
        <v>109</v>
      </c>
      <c r="AF125" s="27" t="s">
        <v>109</v>
      </c>
      <c r="AG125" s="27" t="s">
        <v>135</v>
      </c>
      <c r="AH125" s="27" t="s">
        <v>214</v>
      </c>
      <c r="AI125" s="27" t="s">
        <v>135</v>
      </c>
      <c r="AJ125" s="27" t="s">
        <v>215</v>
      </c>
      <c r="AL125" s="13" t="s">
        <v>1246</v>
      </c>
    </row>
    <row r="126" s="13" customFormat="1" ht="84" customHeight="1" spans="1:38">
      <c r="A126" s="34">
        <v>104</v>
      </c>
      <c r="B126" s="27"/>
      <c r="C126" s="27" t="s">
        <v>1248</v>
      </c>
      <c r="D126" s="27" t="s">
        <v>1249</v>
      </c>
      <c r="E126" s="27" t="s">
        <v>92</v>
      </c>
      <c r="F126" s="27" t="s">
        <v>1238</v>
      </c>
      <c r="G126" s="33" t="s">
        <v>1250</v>
      </c>
      <c r="H126" s="27" t="s">
        <v>203</v>
      </c>
      <c r="I126" s="27" t="s">
        <v>108</v>
      </c>
      <c r="J126" s="27" t="s">
        <v>1251</v>
      </c>
      <c r="K126" s="27" t="s">
        <v>1252</v>
      </c>
      <c r="L126" s="27" t="s">
        <v>1241</v>
      </c>
      <c r="M126" s="27" t="s">
        <v>1253</v>
      </c>
      <c r="N126" s="27" t="s">
        <v>1243</v>
      </c>
      <c r="O126" s="27" t="s">
        <v>1244</v>
      </c>
      <c r="P126" s="27" t="s">
        <v>1245</v>
      </c>
      <c r="Q126" s="48">
        <v>0.96</v>
      </c>
      <c r="R126" s="27" t="s">
        <v>147</v>
      </c>
      <c r="S126" s="27" t="s">
        <v>1246</v>
      </c>
      <c r="T126" s="27" t="s">
        <v>1247</v>
      </c>
      <c r="U126" s="60">
        <v>13709160859</v>
      </c>
      <c r="V126" s="27" t="s">
        <v>134</v>
      </c>
      <c r="W126" s="64">
        <f t="shared" si="6"/>
        <v>290</v>
      </c>
      <c r="X126" s="59">
        <v>290</v>
      </c>
      <c r="Y126" s="59">
        <v>0</v>
      </c>
      <c r="Z126" s="59">
        <v>0</v>
      </c>
      <c r="AA126" s="59">
        <v>0</v>
      </c>
      <c r="AB126" s="27" t="s">
        <v>1254</v>
      </c>
      <c r="AC126" s="27" t="s">
        <v>676</v>
      </c>
      <c r="AD126" s="27" t="s">
        <v>109</v>
      </c>
      <c r="AE126" s="27" t="s">
        <v>109</v>
      </c>
      <c r="AF126" s="27" t="s">
        <v>109</v>
      </c>
      <c r="AG126" s="27" t="s">
        <v>135</v>
      </c>
      <c r="AH126" s="27" t="s">
        <v>214</v>
      </c>
      <c r="AI126" s="27" t="s">
        <v>135</v>
      </c>
      <c r="AJ126" s="27" t="s">
        <v>1130</v>
      </c>
      <c r="AL126" s="13" t="s">
        <v>1246</v>
      </c>
    </row>
    <row r="127" s="13" customFormat="1" ht="84" customHeight="1" spans="1:38">
      <c r="A127" s="34">
        <v>105</v>
      </c>
      <c r="B127" s="27"/>
      <c r="C127" s="27" t="s">
        <v>1255</v>
      </c>
      <c r="D127" s="27" t="s">
        <v>1256</v>
      </c>
      <c r="E127" s="27" t="s">
        <v>524</v>
      </c>
      <c r="F127" s="27" t="s">
        <v>1257</v>
      </c>
      <c r="G127" s="33" t="s">
        <v>1258</v>
      </c>
      <c r="H127" s="27" t="s">
        <v>1259</v>
      </c>
      <c r="I127" s="27" t="s">
        <v>1260</v>
      </c>
      <c r="J127" s="27" t="s">
        <v>1256</v>
      </c>
      <c r="K127" s="27" t="s">
        <v>160</v>
      </c>
      <c r="L127" s="27" t="s">
        <v>1261</v>
      </c>
      <c r="M127" s="27" t="s">
        <v>1262</v>
      </c>
      <c r="N127" s="27" t="s">
        <v>1263</v>
      </c>
      <c r="O127" s="27" t="s">
        <v>1264</v>
      </c>
      <c r="P127" s="27" t="s">
        <v>146</v>
      </c>
      <c r="Q127" s="48" t="s">
        <v>313</v>
      </c>
      <c r="R127" s="27" t="s">
        <v>147</v>
      </c>
      <c r="S127" s="27" t="s">
        <v>1265</v>
      </c>
      <c r="T127" s="27" t="s">
        <v>1266</v>
      </c>
      <c r="U127" s="178" t="s">
        <v>1267</v>
      </c>
      <c r="V127" s="27" t="s">
        <v>134</v>
      </c>
      <c r="W127" s="64">
        <f t="shared" si="6"/>
        <v>300</v>
      </c>
      <c r="X127" s="59">
        <v>300</v>
      </c>
      <c r="Y127" s="55">
        <v>0</v>
      </c>
      <c r="Z127" s="55">
        <v>0</v>
      </c>
      <c r="AA127" s="55">
        <v>0</v>
      </c>
      <c r="AB127" s="27">
        <v>146</v>
      </c>
      <c r="AC127" s="27">
        <v>50</v>
      </c>
      <c r="AD127" s="27" t="s">
        <v>135</v>
      </c>
      <c r="AE127" s="27" t="s">
        <v>109</v>
      </c>
      <c r="AF127" s="27" t="s">
        <v>109</v>
      </c>
      <c r="AG127" s="27" t="s">
        <v>109</v>
      </c>
      <c r="AH127" s="27"/>
      <c r="AI127" s="27"/>
      <c r="AJ127" s="27"/>
      <c r="AL127" s="13" t="s">
        <v>1265</v>
      </c>
    </row>
    <row r="128" s="13" customFormat="1" ht="84" customHeight="1" spans="1:38">
      <c r="A128" s="34">
        <v>106</v>
      </c>
      <c r="B128" s="27"/>
      <c r="C128" s="26" t="s">
        <v>1268</v>
      </c>
      <c r="D128" s="26" t="s">
        <v>1269</v>
      </c>
      <c r="E128" s="82" t="s">
        <v>92</v>
      </c>
      <c r="F128" s="26" t="s">
        <v>1270</v>
      </c>
      <c r="G128" s="33" t="s">
        <v>1271</v>
      </c>
      <c r="H128" s="26" t="s">
        <v>1272</v>
      </c>
      <c r="I128" s="26" t="s">
        <v>1273</v>
      </c>
      <c r="J128" s="26" t="s">
        <v>1274</v>
      </c>
      <c r="K128" s="27" t="s">
        <v>698</v>
      </c>
      <c r="L128" s="27" t="s">
        <v>699</v>
      </c>
      <c r="M128" s="26" t="s">
        <v>251</v>
      </c>
      <c r="N128" s="27" t="s">
        <v>1275</v>
      </c>
      <c r="O128" s="27" t="s">
        <v>1276</v>
      </c>
      <c r="P128" s="82" t="s">
        <v>146</v>
      </c>
      <c r="Q128" s="48" t="s">
        <v>313</v>
      </c>
      <c r="R128" s="27" t="s">
        <v>147</v>
      </c>
      <c r="S128" s="27" t="s">
        <v>1265</v>
      </c>
      <c r="T128" s="27" t="s">
        <v>1266</v>
      </c>
      <c r="U128" s="179" t="s">
        <v>1267</v>
      </c>
      <c r="V128" s="27" t="s">
        <v>134</v>
      </c>
      <c r="W128" s="64">
        <f t="shared" si="6"/>
        <v>80</v>
      </c>
      <c r="X128" s="55">
        <v>80</v>
      </c>
      <c r="Y128" s="55">
        <v>0</v>
      </c>
      <c r="Z128" s="55">
        <v>0</v>
      </c>
      <c r="AA128" s="55"/>
      <c r="AB128" s="34">
        <v>1173</v>
      </c>
      <c r="AC128" s="82">
        <v>292</v>
      </c>
      <c r="AD128" s="82" t="s">
        <v>109</v>
      </c>
      <c r="AE128" s="82" t="s">
        <v>109</v>
      </c>
      <c r="AF128" s="82" t="s">
        <v>135</v>
      </c>
      <c r="AG128" s="82" t="s">
        <v>135</v>
      </c>
      <c r="AH128" s="82"/>
      <c r="AI128" s="82" t="s">
        <v>135</v>
      </c>
      <c r="AJ128" s="26"/>
      <c r="AL128" s="13" t="s">
        <v>1265</v>
      </c>
    </row>
    <row r="129" s="13" customFormat="1" ht="84" customHeight="1" spans="1:38">
      <c r="A129" s="34">
        <v>107</v>
      </c>
      <c r="B129" s="27"/>
      <c r="C129" s="27" t="s">
        <v>1277</v>
      </c>
      <c r="D129" s="27" t="s">
        <v>1278</v>
      </c>
      <c r="E129" s="27" t="s">
        <v>92</v>
      </c>
      <c r="F129" s="27" t="s">
        <v>1279</v>
      </c>
      <c r="G129" s="33" t="s">
        <v>1280</v>
      </c>
      <c r="H129" s="27" t="s">
        <v>1259</v>
      </c>
      <c r="I129" s="27" t="s">
        <v>1260</v>
      </c>
      <c r="J129" s="27" t="s">
        <v>1281</v>
      </c>
      <c r="K129" s="27" t="s">
        <v>698</v>
      </c>
      <c r="L129" s="27" t="s">
        <v>699</v>
      </c>
      <c r="M129" s="27" t="s">
        <v>1282</v>
      </c>
      <c r="N129" s="27" t="s">
        <v>1283</v>
      </c>
      <c r="O129" s="27" t="s">
        <v>1284</v>
      </c>
      <c r="P129" s="27" t="s">
        <v>702</v>
      </c>
      <c r="Q129" s="48" t="s">
        <v>313</v>
      </c>
      <c r="R129" s="27" t="s">
        <v>147</v>
      </c>
      <c r="S129" s="27" t="s">
        <v>1265</v>
      </c>
      <c r="T129" s="27" t="s">
        <v>1266</v>
      </c>
      <c r="U129" s="178" t="s">
        <v>1267</v>
      </c>
      <c r="V129" s="27" t="s">
        <v>134</v>
      </c>
      <c r="W129" s="64">
        <f t="shared" si="6"/>
        <v>75</v>
      </c>
      <c r="X129" s="55">
        <v>75</v>
      </c>
      <c r="Y129" s="55">
        <v>0</v>
      </c>
      <c r="Z129" s="55">
        <v>0</v>
      </c>
      <c r="AA129" s="55">
        <v>0</v>
      </c>
      <c r="AB129" s="27" t="s">
        <v>1285</v>
      </c>
      <c r="AC129" s="27" t="s">
        <v>1286</v>
      </c>
      <c r="AD129" s="27" t="s">
        <v>109</v>
      </c>
      <c r="AE129" s="27" t="s">
        <v>109</v>
      </c>
      <c r="AF129" s="27" t="s">
        <v>135</v>
      </c>
      <c r="AG129" s="27" t="s">
        <v>135</v>
      </c>
      <c r="AH129" s="27" t="s">
        <v>1287</v>
      </c>
      <c r="AI129" s="27" t="s">
        <v>135</v>
      </c>
      <c r="AJ129" s="27" t="s">
        <v>1288</v>
      </c>
      <c r="AL129" s="13" t="s">
        <v>1265</v>
      </c>
    </row>
    <row r="130" s="13" customFormat="1" ht="84" customHeight="1" spans="1:38">
      <c r="A130" s="34">
        <v>108</v>
      </c>
      <c r="B130" s="27"/>
      <c r="C130" s="27" t="s">
        <v>1289</v>
      </c>
      <c r="D130" s="27" t="s">
        <v>1290</v>
      </c>
      <c r="E130" s="34" t="s">
        <v>92</v>
      </c>
      <c r="F130" s="27" t="s">
        <v>1291</v>
      </c>
      <c r="G130" s="80" t="s">
        <v>1292</v>
      </c>
      <c r="H130" s="27" t="s">
        <v>203</v>
      </c>
      <c r="I130" s="27" t="s">
        <v>1290</v>
      </c>
      <c r="J130" s="27" t="s">
        <v>1293</v>
      </c>
      <c r="K130" s="27" t="s">
        <v>326</v>
      </c>
      <c r="L130" s="27" t="s">
        <v>748</v>
      </c>
      <c r="M130" s="27" t="s">
        <v>1294</v>
      </c>
      <c r="N130" s="27" t="s">
        <v>1295</v>
      </c>
      <c r="O130" s="27" t="s">
        <v>1296</v>
      </c>
      <c r="P130" s="27" t="s">
        <v>752</v>
      </c>
      <c r="Q130" s="48" t="s">
        <v>753</v>
      </c>
      <c r="R130" s="27" t="s">
        <v>147</v>
      </c>
      <c r="S130" s="27" t="s">
        <v>754</v>
      </c>
      <c r="T130" s="84" t="s">
        <v>755</v>
      </c>
      <c r="U130" s="27" t="s">
        <v>756</v>
      </c>
      <c r="V130" s="27" t="s">
        <v>134</v>
      </c>
      <c r="W130" s="64">
        <f t="shared" si="6"/>
        <v>150</v>
      </c>
      <c r="X130" s="55">
        <v>150</v>
      </c>
      <c r="Y130" s="55"/>
      <c r="Z130" s="55"/>
      <c r="AA130" s="55"/>
      <c r="AB130" s="34">
        <v>1712</v>
      </c>
      <c r="AC130" s="34">
        <v>89</v>
      </c>
      <c r="AD130" s="27" t="s">
        <v>109</v>
      </c>
      <c r="AE130" s="27" t="s">
        <v>109</v>
      </c>
      <c r="AF130" s="34" t="s">
        <v>109</v>
      </c>
      <c r="AG130" s="34" t="s">
        <v>135</v>
      </c>
      <c r="AH130" s="27" t="s">
        <v>278</v>
      </c>
      <c r="AI130" s="27" t="s">
        <v>135</v>
      </c>
      <c r="AJ130" s="27" t="s">
        <v>278</v>
      </c>
      <c r="AL130" s="13" t="s">
        <v>424</v>
      </c>
    </row>
    <row r="131" s="13" customFormat="1" ht="84" customHeight="1" spans="1:38">
      <c r="A131" s="34">
        <v>109</v>
      </c>
      <c r="B131" s="27"/>
      <c r="C131" s="27" t="s">
        <v>1297</v>
      </c>
      <c r="D131" s="27" t="s">
        <v>1290</v>
      </c>
      <c r="E131" s="34" t="s">
        <v>92</v>
      </c>
      <c r="F131" s="27" t="s">
        <v>1298</v>
      </c>
      <c r="G131" s="80" t="s">
        <v>1299</v>
      </c>
      <c r="H131" s="27" t="s">
        <v>203</v>
      </c>
      <c r="I131" s="27" t="s">
        <v>1290</v>
      </c>
      <c r="J131" s="27" t="s">
        <v>1293</v>
      </c>
      <c r="K131" s="27" t="s">
        <v>326</v>
      </c>
      <c r="L131" s="27" t="s">
        <v>748</v>
      </c>
      <c r="M131" s="27" t="s">
        <v>1294</v>
      </c>
      <c r="N131" s="27" t="s">
        <v>1295</v>
      </c>
      <c r="O131" s="27" t="s">
        <v>1300</v>
      </c>
      <c r="P131" s="27" t="s">
        <v>752</v>
      </c>
      <c r="Q131" s="48" t="s">
        <v>753</v>
      </c>
      <c r="R131" s="27" t="s">
        <v>147</v>
      </c>
      <c r="S131" s="27" t="s">
        <v>754</v>
      </c>
      <c r="T131" s="84" t="s">
        <v>755</v>
      </c>
      <c r="U131" s="27" t="s">
        <v>756</v>
      </c>
      <c r="V131" s="27" t="s">
        <v>134</v>
      </c>
      <c r="W131" s="64">
        <f t="shared" si="6"/>
        <v>150</v>
      </c>
      <c r="X131" s="112">
        <v>150</v>
      </c>
      <c r="Y131" s="59"/>
      <c r="Z131" s="59"/>
      <c r="AA131" s="59"/>
      <c r="AB131" s="27">
        <v>1827</v>
      </c>
      <c r="AC131" s="27">
        <v>227</v>
      </c>
      <c r="AD131" s="27" t="s">
        <v>109</v>
      </c>
      <c r="AE131" s="27" t="s">
        <v>109</v>
      </c>
      <c r="AF131" s="27" t="s">
        <v>109</v>
      </c>
      <c r="AG131" s="34" t="s">
        <v>135</v>
      </c>
      <c r="AH131" s="27" t="s">
        <v>278</v>
      </c>
      <c r="AI131" s="34" t="s">
        <v>135</v>
      </c>
      <c r="AJ131" s="27" t="s">
        <v>278</v>
      </c>
      <c r="AL131" s="13" t="s">
        <v>424</v>
      </c>
    </row>
    <row r="132" s="13" customFormat="1" ht="84" customHeight="1" spans="1:38">
      <c r="A132" s="34">
        <v>110</v>
      </c>
      <c r="B132" s="27"/>
      <c r="C132" s="27" t="s">
        <v>1301</v>
      </c>
      <c r="D132" s="27" t="s">
        <v>1302</v>
      </c>
      <c r="E132" s="27" t="s">
        <v>92</v>
      </c>
      <c r="F132" s="27" t="s">
        <v>1303</v>
      </c>
      <c r="G132" s="80" t="s">
        <v>1304</v>
      </c>
      <c r="H132" s="27" t="s">
        <v>203</v>
      </c>
      <c r="I132" s="27" t="s">
        <v>1302</v>
      </c>
      <c r="J132" s="27" t="s">
        <v>1305</v>
      </c>
      <c r="K132" s="27" t="s">
        <v>326</v>
      </c>
      <c r="L132" s="27" t="s">
        <v>748</v>
      </c>
      <c r="M132" s="27" t="s">
        <v>1306</v>
      </c>
      <c r="N132" s="27" t="s">
        <v>1307</v>
      </c>
      <c r="O132" s="27" t="s">
        <v>1308</v>
      </c>
      <c r="P132" s="27" t="s">
        <v>752</v>
      </c>
      <c r="Q132" s="48" t="s">
        <v>753</v>
      </c>
      <c r="R132" s="27" t="s">
        <v>147</v>
      </c>
      <c r="S132" s="27" t="s">
        <v>754</v>
      </c>
      <c r="T132" s="84" t="s">
        <v>755</v>
      </c>
      <c r="U132" s="27" t="s">
        <v>756</v>
      </c>
      <c r="V132" s="27" t="s">
        <v>134</v>
      </c>
      <c r="W132" s="64">
        <f t="shared" si="6"/>
        <v>30</v>
      </c>
      <c r="X132" s="112">
        <v>30</v>
      </c>
      <c r="Y132" s="59"/>
      <c r="Z132" s="59"/>
      <c r="AA132" s="59"/>
      <c r="AB132" s="27">
        <v>3403</v>
      </c>
      <c r="AC132" s="27">
        <v>195</v>
      </c>
      <c r="AD132" s="27" t="s">
        <v>109</v>
      </c>
      <c r="AE132" s="27" t="s">
        <v>109</v>
      </c>
      <c r="AF132" s="27" t="s">
        <v>109</v>
      </c>
      <c r="AG132" s="34" t="s">
        <v>135</v>
      </c>
      <c r="AH132" s="27" t="s">
        <v>278</v>
      </c>
      <c r="AI132" s="34" t="s">
        <v>135</v>
      </c>
      <c r="AJ132" s="27" t="s">
        <v>278</v>
      </c>
      <c r="AL132" s="13" t="s">
        <v>424</v>
      </c>
    </row>
    <row r="133" s="13" customFormat="1" ht="84" customHeight="1" spans="1:38">
      <c r="A133" s="34">
        <v>111</v>
      </c>
      <c r="B133" s="27"/>
      <c r="C133" s="27" t="s">
        <v>1309</v>
      </c>
      <c r="D133" s="27" t="s">
        <v>1310</v>
      </c>
      <c r="E133" s="27" t="s">
        <v>92</v>
      </c>
      <c r="F133" s="27" t="s">
        <v>1303</v>
      </c>
      <c r="G133" s="33" t="s">
        <v>1311</v>
      </c>
      <c r="H133" s="27" t="s">
        <v>203</v>
      </c>
      <c r="I133" s="27" t="s">
        <v>1310</v>
      </c>
      <c r="J133" s="27" t="s">
        <v>1312</v>
      </c>
      <c r="K133" s="27" t="s">
        <v>326</v>
      </c>
      <c r="L133" s="27" t="s">
        <v>748</v>
      </c>
      <c r="M133" s="27" t="s">
        <v>1313</v>
      </c>
      <c r="N133" s="27" t="s">
        <v>1314</v>
      </c>
      <c r="O133" s="27" t="s">
        <v>1308</v>
      </c>
      <c r="P133" s="27" t="s">
        <v>752</v>
      </c>
      <c r="Q133" s="48" t="s">
        <v>753</v>
      </c>
      <c r="R133" s="27" t="s">
        <v>147</v>
      </c>
      <c r="S133" s="27" t="s">
        <v>754</v>
      </c>
      <c r="T133" s="84" t="s">
        <v>755</v>
      </c>
      <c r="U133" s="179" t="s">
        <v>1315</v>
      </c>
      <c r="V133" s="27" t="s">
        <v>134</v>
      </c>
      <c r="W133" s="64">
        <f t="shared" si="6"/>
        <v>28</v>
      </c>
      <c r="X133" s="59">
        <v>28</v>
      </c>
      <c r="Y133" s="59"/>
      <c r="Z133" s="59"/>
      <c r="AA133" s="59"/>
      <c r="AB133" s="27">
        <v>3403</v>
      </c>
      <c r="AC133" s="27">
        <v>195</v>
      </c>
      <c r="AD133" s="27" t="s">
        <v>109</v>
      </c>
      <c r="AE133" s="27" t="s">
        <v>109</v>
      </c>
      <c r="AF133" s="34" t="s">
        <v>135</v>
      </c>
      <c r="AG133" s="34" t="s">
        <v>135</v>
      </c>
      <c r="AH133" s="27" t="s">
        <v>278</v>
      </c>
      <c r="AI133" s="34" t="s">
        <v>135</v>
      </c>
      <c r="AJ133" s="27" t="s">
        <v>278</v>
      </c>
      <c r="AL133" s="13" t="s">
        <v>424</v>
      </c>
    </row>
    <row r="134" s="13" customFormat="1" ht="84" customHeight="1" spans="1:38">
      <c r="A134" s="34">
        <v>112</v>
      </c>
      <c r="B134" s="27"/>
      <c r="C134" s="27" t="s">
        <v>1316</v>
      </c>
      <c r="D134" s="27" t="s">
        <v>1317</v>
      </c>
      <c r="E134" s="27" t="s">
        <v>92</v>
      </c>
      <c r="F134" s="27" t="s">
        <v>1303</v>
      </c>
      <c r="G134" s="33" t="s">
        <v>1311</v>
      </c>
      <c r="H134" s="27" t="s">
        <v>203</v>
      </c>
      <c r="I134" s="27" t="s">
        <v>1317</v>
      </c>
      <c r="J134" s="27" t="s">
        <v>1318</v>
      </c>
      <c r="K134" s="27" t="s">
        <v>326</v>
      </c>
      <c r="L134" s="27" t="s">
        <v>748</v>
      </c>
      <c r="M134" s="27" t="s">
        <v>1294</v>
      </c>
      <c r="N134" s="27" t="s">
        <v>1319</v>
      </c>
      <c r="O134" s="27" t="s">
        <v>1308</v>
      </c>
      <c r="P134" s="27" t="s">
        <v>752</v>
      </c>
      <c r="Q134" s="48" t="s">
        <v>753</v>
      </c>
      <c r="R134" s="27" t="s">
        <v>147</v>
      </c>
      <c r="S134" s="27" t="s">
        <v>754</v>
      </c>
      <c r="T134" s="84" t="s">
        <v>755</v>
      </c>
      <c r="U134" s="60" t="s">
        <v>756</v>
      </c>
      <c r="V134" s="27" t="s">
        <v>134</v>
      </c>
      <c r="W134" s="64">
        <f t="shared" si="6"/>
        <v>150</v>
      </c>
      <c r="X134" s="112">
        <v>150</v>
      </c>
      <c r="Y134" s="59"/>
      <c r="Z134" s="59"/>
      <c r="AA134" s="59"/>
      <c r="AB134" s="27">
        <v>1248</v>
      </c>
      <c r="AC134" s="27">
        <v>394</v>
      </c>
      <c r="AD134" s="27" t="s">
        <v>109</v>
      </c>
      <c r="AE134" s="27" t="s">
        <v>109</v>
      </c>
      <c r="AF134" s="27" t="s">
        <v>109</v>
      </c>
      <c r="AG134" s="27" t="s">
        <v>135</v>
      </c>
      <c r="AH134" s="27" t="s">
        <v>474</v>
      </c>
      <c r="AI134" s="27" t="s">
        <v>135</v>
      </c>
      <c r="AJ134" s="27" t="s">
        <v>1320</v>
      </c>
      <c r="AL134" s="13" t="s">
        <v>424</v>
      </c>
    </row>
    <row r="135" s="13" customFormat="1" ht="84" customHeight="1" spans="1:38">
      <c r="A135" s="34">
        <v>113</v>
      </c>
      <c r="B135" s="27"/>
      <c r="C135" s="26" t="s">
        <v>1321</v>
      </c>
      <c r="D135" s="26" t="s">
        <v>1322</v>
      </c>
      <c r="E135" s="82" t="s">
        <v>524</v>
      </c>
      <c r="F135" s="26" t="s">
        <v>1323</v>
      </c>
      <c r="G135" s="33" t="s">
        <v>1324</v>
      </c>
      <c r="H135" s="27" t="s">
        <v>716</v>
      </c>
      <c r="I135" s="26" t="s">
        <v>1325</v>
      </c>
      <c r="J135" s="26" t="s">
        <v>1326</v>
      </c>
      <c r="K135" s="26" t="s">
        <v>1327</v>
      </c>
      <c r="L135" s="26" t="s">
        <v>1328</v>
      </c>
      <c r="M135" s="26" t="s">
        <v>1329</v>
      </c>
      <c r="N135" s="26" t="s">
        <v>1330</v>
      </c>
      <c r="O135" s="26" t="s">
        <v>1331</v>
      </c>
      <c r="P135" s="82" t="s">
        <v>702</v>
      </c>
      <c r="Q135" s="49">
        <v>0.95</v>
      </c>
      <c r="R135" s="27" t="s">
        <v>147</v>
      </c>
      <c r="S135" s="26" t="s">
        <v>1332</v>
      </c>
      <c r="T135" s="26" t="s">
        <v>1333</v>
      </c>
      <c r="U135" s="26">
        <v>18509168808</v>
      </c>
      <c r="V135" s="27" t="s">
        <v>134</v>
      </c>
      <c r="W135" s="64">
        <f t="shared" si="6"/>
        <v>50</v>
      </c>
      <c r="X135" s="55">
        <v>50</v>
      </c>
      <c r="Y135" s="55">
        <v>0</v>
      </c>
      <c r="Z135" s="55">
        <v>0</v>
      </c>
      <c r="AA135" s="55">
        <v>0</v>
      </c>
      <c r="AB135" s="82">
        <v>3696</v>
      </c>
      <c r="AC135" s="82">
        <v>0</v>
      </c>
      <c r="AD135" s="82" t="s">
        <v>109</v>
      </c>
      <c r="AE135" s="82" t="s">
        <v>109</v>
      </c>
      <c r="AF135" s="82" t="s">
        <v>109</v>
      </c>
      <c r="AG135" s="82" t="s">
        <v>109</v>
      </c>
      <c r="AH135" s="26" t="s">
        <v>1334</v>
      </c>
      <c r="AI135" s="82" t="s">
        <v>135</v>
      </c>
      <c r="AJ135" s="26" t="s">
        <v>1335</v>
      </c>
      <c r="AL135" s="13" t="s">
        <v>1336</v>
      </c>
    </row>
    <row r="136" s="13" customFormat="1" ht="84" customHeight="1" spans="1:38">
      <c r="A136" s="34">
        <v>114</v>
      </c>
      <c r="B136" s="27"/>
      <c r="C136" s="26" t="s">
        <v>1337</v>
      </c>
      <c r="D136" s="26" t="s">
        <v>1338</v>
      </c>
      <c r="E136" s="26" t="s">
        <v>92</v>
      </c>
      <c r="F136" s="26" t="s">
        <v>1339</v>
      </c>
      <c r="G136" s="33" t="s">
        <v>1340</v>
      </c>
      <c r="H136" s="26" t="s">
        <v>95</v>
      </c>
      <c r="I136" s="26" t="s">
        <v>1341</v>
      </c>
      <c r="J136" s="26" t="s">
        <v>1342</v>
      </c>
      <c r="K136" s="26" t="s">
        <v>698</v>
      </c>
      <c r="L136" s="26" t="s">
        <v>830</v>
      </c>
      <c r="M136" s="26" t="s">
        <v>1343</v>
      </c>
      <c r="N136" s="26" t="s">
        <v>832</v>
      </c>
      <c r="O136" s="26" t="s">
        <v>1344</v>
      </c>
      <c r="P136" s="26" t="s">
        <v>834</v>
      </c>
      <c r="Q136" s="26" t="s">
        <v>835</v>
      </c>
      <c r="R136" s="27" t="s">
        <v>147</v>
      </c>
      <c r="S136" s="26" t="s">
        <v>1345</v>
      </c>
      <c r="T136" s="26" t="s">
        <v>1346</v>
      </c>
      <c r="U136" s="26">
        <v>18291651639</v>
      </c>
      <c r="V136" s="27" t="s">
        <v>134</v>
      </c>
      <c r="W136" s="64">
        <f t="shared" si="6"/>
        <v>40</v>
      </c>
      <c r="X136" s="59">
        <v>40</v>
      </c>
      <c r="Y136" s="59"/>
      <c r="Z136" s="59"/>
      <c r="AA136" s="59"/>
      <c r="AB136" s="26">
        <v>1813</v>
      </c>
      <c r="AC136" s="26">
        <v>619</v>
      </c>
      <c r="AD136" s="26" t="s">
        <v>109</v>
      </c>
      <c r="AE136" s="26"/>
      <c r="AF136" s="26" t="s">
        <v>135</v>
      </c>
      <c r="AG136" s="26" t="s">
        <v>109</v>
      </c>
      <c r="AH136" s="26"/>
      <c r="AI136" s="26" t="s">
        <v>135</v>
      </c>
      <c r="AJ136" s="26" t="s">
        <v>1347</v>
      </c>
      <c r="AK136" s="13" t="s">
        <v>152</v>
      </c>
      <c r="AL136" s="13" t="s">
        <v>772</v>
      </c>
    </row>
    <row r="137" s="13" customFormat="1" ht="84" customHeight="1" spans="1:38">
      <c r="A137" s="34">
        <v>115</v>
      </c>
      <c r="B137" s="27"/>
      <c r="C137" s="26" t="s">
        <v>1348</v>
      </c>
      <c r="D137" s="26" t="s">
        <v>1349</v>
      </c>
      <c r="E137" s="26" t="s">
        <v>1350</v>
      </c>
      <c r="F137" s="26" t="s">
        <v>1339</v>
      </c>
      <c r="G137" s="33" t="s">
        <v>1351</v>
      </c>
      <c r="H137" s="26" t="s">
        <v>95</v>
      </c>
      <c r="I137" s="26" t="s">
        <v>1349</v>
      </c>
      <c r="J137" s="26" t="s">
        <v>1352</v>
      </c>
      <c r="K137" s="26" t="s">
        <v>802</v>
      </c>
      <c r="L137" s="26" t="s">
        <v>763</v>
      </c>
      <c r="M137" s="26" t="s">
        <v>1353</v>
      </c>
      <c r="N137" s="26" t="s">
        <v>1354</v>
      </c>
      <c r="O137" s="26" t="s">
        <v>1344</v>
      </c>
      <c r="P137" s="26" t="s">
        <v>1355</v>
      </c>
      <c r="Q137" s="26" t="s">
        <v>1356</v>
      </c>
      <c r="R137" s="27" t="s">
        <v>147</v>
      </c>
      <c r="S137" s="26" t="s">
        <v>1345</v>
      </c>
      <c r="T137" s="26" t="s">
        <v>1346</v>
      </c>
      <c r="U137" s="26">
        <v>18291651639</v>
      </c>
      <c r="V137" s="27" t="s">
        <v>134</v>
      </c>
      <c r="W137" s="64">
        <f t="shared" si="6"/>
        <v>168</v>
      </c>
      <c r="X137" s="59">
        <v>168</v>
      </c>
      <c r="Y137" s="59"/>
      <c r="Z137" s="59"/>
      <c r="AA137" s="59"/>
      <c r="AB137" s="26">
        <v>1813</v>
      </c>
      <c r="AC137" s="26">
        <v>619</v>
      </c>
      <c r="AD137" s="26" t="s">
        <v>109</v>
      </c>
      <c r="AE137" s="26"/>
      <c r="AF137" s="26" t="s">
        <v>135</v>
      </c>
      <c r="AG137" s="26" t="s">
        <v>109</v>
      </c>
      <c r="AH137" s="26"/>
      <c r="AI137" s="26" t="s">
        <v>109</v>
      </c>
      <c r="AJ137" s="26"/>
      <c r="AK137" s="13" t="s">
        <v>152</v>
      </c>
      <c r="AL137" s="13" t="s">
        <v>772</v>
      </c>
    </row>
    <row r="138" s="13" customFormat="1" ht="84" customHeight="1" spans="1:38">
      <c r="A138" s="34">
        <v>116</v>
      </c>
      <c r="B138" s="27"/>
      <c r="C138" s="26" t="s">
        <v>1357</v>
      </c>
      <c r="D138" s="26" t="s">
        <v>1358</v>
      </c>
      <c r="E138" s="26" t="s">
        <v>92</v>
      </c>
      <c r="F138" s="26" t="s">
        <v>603</v>
      </c>
      <c r="G138" s="33" t="s">
        <v>604</v>
      </c>
      <c r="H138" s="26" t="s">
        <v>605</v>
      </c>
      <c r="I138" s="26" t="s">
        <v>1358</v>
      </c>
      <c r="J138" s="26" t="s">
        <v>1359</v>
      </c>
      <c r="K138" s="26" t="s">
        <v>608</v>
      </c>
      <c r="L138" s="26" t="s">
        <v>609</v>
      </c>
      <c r="M138" s="26" t="s">
        <v>1360</v>
      </c>
      <c r="N138" s="26" t="s">
        <v>1361</v>
      </c>
      <c r="O138" s="26" t="s">
        <v>1362</v>
      </c>
      <c r="P138" s="26" t="s">
        <v>627</v>
      </c>
      <c r="Q138" s="26" t="s">
        <v>614</v>
      </c>
      <c r="R138" s="27" t="s">
        <v>147</v>
      </c>
      <c r="S138" s="26" t="s">
        <v>615</v>
      </c>
      <c r="T138" s="26" t="s">
        <v>616</v>
      </c>
      <c r="U138" s="26" t="s">
        <v>617</v>
      </c>
      <c r="V138" s="27" t="s">
        <v>134</v>
      </c>
      <c r="W138" s="64">
        <f t="shared" si="6"/>
        <v>200</v>
      </c>
      <c r="X138" s="59">
        <v>200</v>
      </c>
      <c r="Y138" s="59"/>
      <c r="Z138" s="59"/>
      <c r="AA138" s="59"/>
      <c r="AB138" s="26" t="s">
        <v>628</v>
      </c>
      <c r="AC138" s="26" t="s">
        <v>629</v>
      </c>
      <c r="AD138" s="26" t="s">
        <v>109</v>
      </c>
      <c r="AE138" s="26" t="s">
        <v>109</v>
      </c>
      <c r="AF138" s="26"/>
      <c r="AG138" s="26" t="s">
        <v>135</v>
      </c>
      <c r="AH138" s="26" t="s">
        <v>135</v>
      </c>
      <c r="AI138" s="26" t="s">
        <v>135</v>
      </c>
      <c r="AJ138" s="26"/>
      <c r="AL138" s="13" t="s">
        <v>618</v>
      </c>
    </row>
    <row r="139" s="13" customFormat="1" ht="84" customHeight="1" spans="1:38">
      <c r="A139" s="34">
        <v>117</v>
      </c>
      <c r="B139" s="27"/>
      <c r="C139" s="26" t="s">
        <v>1363</v>
      </c>
      <c r="D139" s="26" t="s">
        <v>1364</v>
      </c>
      <c r="E139" s="26"/>
      <c r="F139" s="26" t="s">
        <v>1365</v>
      </c>
      <c r="G139" s="33" t="s">
        <v>1366</v>
      </c>
      <c r="H139" s="27" t="s">
        <v>716</v>
      </c>
      <c r="I139" s="26"/>
      <c r="J139" s="26"/>
      <c r="K139" s="26"/>
      <c r="L139" s="26"/>
      <c r="M139" s="26"/>
      <c r="N139" s="26"/>
      <c r="O139" s="26"/>
      <c r="P139" s="26"/>
      <c r="Q139" s="26"/>
      <c r="R139" s="27" t="s">
        <v>147</v>
      </c>
      <c r="S139" s="26" t="s">
        <v>457</v>
      </c>
      <c r="T139" s="26"/>
      <c r="U139" s="26"/>
      <c r="V139" s="27" t="s">
        <v>134</v>
      </c>
      <c r="W139" s="64">
        <f t="shared" si="6"/>
        <v>80</v>
      </c>
      <c r="X139" s="59">
        <v>80</v>
      </c>
      <c r="Y139" s="59"/>
      <c r="Z139" s="59"/>
      <c r="AA139" s="59"/>
      <c r="AB139" s="26"/>
      <c r="AC139" s="26"/>
      <c r="AD139" s="26"/>
      <c r="AE139" s="26"/>
      <c r="AF139" s="26"/>
      <c r="AG139" s="26"/>
      <c r="AH139" s="26"/>
      <c r="AI139" s="26"/>
      <c r="AJ139" s="26"/>
      <c r="AL139" s="12" t="s">
        <v>147</v>
      </c>
    </row>
    <row r="140" s="13" customFormat="1" ht="84" customHeight="1" spans="1:38">
      <c r="A140" s="34">
        <v>118</v>
      </c>
      <c r="B140" s="27"/>
      <c r="C140" s="26" t="s">
        <v>1367</v>
      </c>
      <c r="D140" s="26" t="s">
        <v>1368</v>
      </c>
      <c r="E140" s="26" t="s">
        <v>92</v>
      </c>
      <c r="F140" s="26" t="s">
        <v>1002</v>
      </c>
      <c r="G140" s="33" t="s">
        <v>1369</v>
      </c>
      <c r="H140" s="26" t="s">
        <v>605</v>
      </c>
      <c r="I140" s="26" t="s">
        <v>1368</v>
      </c>
      <c r="J140" s="26" t="s">
        <v>1370</v>
      </c>
      <c r="K140" s="26" t="s">
        <v>608</v>
      </c>
      <c r="L140" s="26" t="s">
        <v>609</v>
      </c>
      <c r="M140" s="26" t="s">
        <v>1360</v>
      </c>
      <c r="N140" s="26" t="s">
        <v>1361</v>
      </c>
      <c r="O140" s="26" t="s">
        <v>1362</v>
      </c>
      <c r="P140" s="26" t="s">
        <v>613</v>
      </c>
      <c r="Q140" s="26" t="s">
        <v>614</v>
      </c>
      <c r="R140" s="27" t="s">
        <v>147</v>
      </c>
      <c r="S140" s="26" t="s">
        <v>1009</v>
      </c>
      <c r="T140" s="26" t="s">
        <v>1010</v>
      </c>
      <c r="U140" s="26" t="s">
        <v>1011</v>
      </c>
      <c r="V140" s="27" t="s">
        <v>134</v>
      </c>
      <c r="W140" s="64">
        <f t="shared" si="6"/>
        <v>200</v>
      </c>
      <c r="X140" s="59">
        <v>200</v>
      </c>
      <c r="Y140" s="59"/>
      <c r="Z140" s="59"/>
      <c r="AA140" s="59"/>
      <c r="AB140" s="26" t="s">
        <v>1110</v>
      </c>
      <c r="AC140" s="26" t="s">
        <v>1111</v>
      </c>
      <c r="AD140" s="26" t="s">
        <v>109</v>
      </c>
      <c r="AE140" s="26" t="s">
        <v>109</v>
      </c>
      <c r="AF140" s="26" t="s">
        <v>109</v>
      </c>
      <c r="AG140" s="26" t="s">
        <v>135</v>
      </c>
      <c r="AH140" s="26"/>
      <c r="AI140" s="26" t="s">
        <v>135</v>
      </c>
      <c r="AJ140" s="26" t="s">
        <v>1112</v>
      </c>
      <c r="AL140" s="13" t="s">
        <v>618</v>
      </c>
    </row>
    <row r="141" s="13" customFormat="1" ht="84" customHeight="1" spans="1:38">
      <c r="A141" s="34">
        <v>119</v>
      </c>
      <c r="B141" s="27"/>
      <c r="C141" s="27" t="s">
        <v>1371</v>
      </c>
      <c r="D141" s="27" t="s">
        <v>1372</v>
      </c>
      <c r="E141" s="27" t="s">
        <v>92</v>
      </c>
      <c r="F141" s="27" t="s">
        <v>1373</v>
      </c>
      <c r="G141" s="33" t="s">
        <v>1374</v>
      </c>
      <c r="H141" s="27" t="s">
        <v>605</v>
      </c>
      <c r="I141" s="27" t="s">
        <v>1375</v>
      </c>
      <c r="J141" s="27" t="s">
        <v>1376</v>
      </c>
      <c r="K141" s="27" t="s">
        <v>608</v>
      </c>
      <c r="L141" s="27" t="s">
        <v>609</v>
      </c>
      <c r="M141" s="27" t="s">
        <v>1377</v>
      </c>
      <c r="N141" s="27" t="s">
        <v>1378</v>
      </c>
      <c r="O141" s="27" t="s">
        <v>1020</v>
      </c>
      <c r="P141" s="27" t="s">
        <v>613</v>
      </c>
      <c r="Q141" s="27" t="s">
        <v>614</v>
      </c>
      <c r="R141" s="27" t="s">
        <v>147</v>
      </c>
      <c r="S141" s="27" t="s">
        <v>1379</v>
      </c>
      <c r="T141" s="27" t="s">
        <v>1380</v>
      </c>
      <c r="U141" s="60" t="s">
        <v>1381</v>
      </c>
      <c r="V141" s="27" t="s">
        <v>134</v>
      </c>
      <c r="W141" s="64">
        <f t="shared" si="6"/>
        <v>37.5</v>
      </c>
      <c r="X141" s="59">
        <v>37.5</v>
      </c>
      <c r="Y141" s="59"/>
      <c r="Z141" s="59"/>
      <c r="AA141" s="59"/>
      <c r="AB141" s="27">
        <v>2262</v>
      </c>
      <c r="AC141" s="27">
        <v>493</v>
      </c>
      <c r="AD141" s="27" t="s">
        <v>109</v>
      </c>
      <c r="AE141" s="27" t="s">
        <v>109</v>
      </c>
      <c r="AF141" s="27" t="s">
        <v>135</v>
      </c>
      <c r="AG141" s="27" t="s">
        <v>135</v>
      </c>
      <c r="AH141" s="27" t="s">
        <v>474</v>
      </c>
      <c r="AI141" s="27" t="s">
        <v>259</v>
      </c>
      <c r="AJ141" s="27" t="s">
        <v>1382</v>
      </c>
      <c r="AL141" s="13" t="s">
        <v>618</v>
      </c>
    </row>
    <row r="142" s="13" customFormat="1" ht="84" customHeight="1" spans="1:38">
      <c r="A142" s="34">
        <v>120</v>
      </c>
      <c r="B142" s="27"/>
      <c r="C142" s="26" t="s">
        <v>1383</v>
      </c>
      <c r="D142" s="26" t="s">
        <v>1384</v>
      </c>
      <c r="E142" s="42" t="s">
        <v>524</v>
      </c>
      <c r="F142" s="42" t="s">
        <v>282</v>
      </c>
      <c r="G142" s="39" t="s">
        <v>1385</v>
      </c>
      <c r="H142" s="42" t="s">
        <v>95</v>
      </c>
      <c r="I142" s="42" t="s">
        <v>1386</v>
      </c>
      <c r="J142" s="42" t="s">
        <v>1387</v>
      </c>
      <c r="K142" s="27" t="s">
        <v>1388</v>
      </c>
      <c r="L142" s="27" t="s">
        <v>1389</v>
      </c>
      <c r="M142" s="27" t="s">
        <v>1390</v>
      </c>
      <c r="N142" s="27" t="s">
        <v>1391</v>
      </c>
      <c r="O142" s="42" t="s">
        <v>1392</v>
      </c>
      <c r="P142" s="27" t="s">
        <v>1393</v>
      </c>
      <c r="Q142" s="48">
        <v>0.9</v>
      </c>
      <c r="R142" s="27" t="s">
        <v>147</v>
      </c>
      <c r="S142" s="27" t="s">
        <v>292</v>
      </c>
      <c r="T142" s="27" t="s">
        <v>293</v>
      </c>
      <c r="U142" s="60" t="s">
        <v>294</v>
      </c>
      <c r="V142" s="27" t="s">
        <v>134</v>
      </c>
      <c r="W142" s="64">
        <f t="shared" si="6"/>
        <v>8</v>
      </c>
      <c r="X142" s="59">
        <v>8</v>
      </c>
      <c r="Y142" s="59"/>
      <c r="Z142" s="59"/>
      <c r="AA142" s="59"/>
      <c r="AB142" s="27">
        <v>489</v>
      </c>
      <c r="AC142" s="27">
        <v>236</v>
      </c>
      <c r="AD142" s="27" t="s">
        <v>109</v>
      </c>
      <c r="AE142" s="27" t="s">
        <v>109</v>
      </c>
      <c r="AF142" s="27" t="s">
        <v>135</v>
      </c>
      <c r="AG142" s="27" t="s">
        <v>109</v>
      </c>
      <c r="AH142" s="27"/>
      <c r="AI142" s="27" t="s">
        <v>109</v>
      </c>
      <c r="AJ142" s="27"/>
      <c r="AK142" s="14" t="s">
        <v>152</v>
      </c>
      <c r="AL142" s="13" t="s">
        <v>153</v>
      </c>
    </row>
    <row r="143" s="13" customFormat="1" ht="84" customHeight="1" spans="1:38">
      <c r="A143" s="34">
        <v>121</v>
      </c>
      <c r="B143" s="27"/>
      <c r="C143" s="27" t="s">
        <v>1394</v>
      </c>
      <c r="D143" s="27" t="s">
        <v>1395</v>
      </c>
      <c r="E143" s="27" t="s">
        <v>92</v>
      </c>
      <c r="F143" s="27" t="s">
        <v>282</v>
      </c>
      <c r="G143" s="33" t="s">
        <v>1396</v>
      </c>
      <c r="H143" s="27" t="s">
        <v>203</v>
      </c>
      <c r="I143" s="27" t="s">
        <v>1397</v>
      </c>
      <c r="J143" s="27" t="s">
        <v>1398</v>
      </c>
      <c r="K143" s="32" t="s">
        <v>142</v>
      </c>
      <c r="L143" s="27" t="s">
        <v>287</v>
      </c>
      <c r="M143" s="27" t="s">
        <v>1399</v>
      </c>
      <c r="N143" s="27" t="s">
        <v>1400</v>
      </c>
      <c r="O143" s="27" t="s">
        <v>1401</v>
      </c>
      <c r="P143" s="27" t="s">
        <v>1402</v>
      </c>
      <c r="Q143" s="48">
        <v>0.9</v>
      </c>
      <c r="R143" s="27" t="s">
        <v>147</v>
      </c>
      <c r="S143" s="27" t="s">
        <v>292</v>
      </c>
      <c r="T143" s="27" t="s">
        <v>293</v>
      </c>
      <c r="U143" s="60" t="s">
        <v>294</v>
      </c>
      <c r="V143" s="27" t="s">
        <v>134</v>
      </c>
      <c r="W143" s="64">
        <f t="shared" si="6"/>
        <v>80</v>
      </c>
      <c r="X143" s="59">
        <v>80</v>
      </c>
      <c r="Y143" s="59"/>
      <c r="Z143" s="59"/>
      <c r="AA143" s="59"/>
      <c r="AB143" s="27">
        <v>126</v>
      </c>
      <c r="AC143" s="27">
        <v>85</v>
      </c>
      <c r="AD143" s="27" t="s">
        <v>258</v>
      </c>
      <c r="AE143" s="27" t="s">
        <v>109</v>
      </c>
      <c r="AF143" s="27" t="s">
        <v>135</v>
      </c>
      <c r="AG143" s="27" t="s">
        <v>135</v>
      </c>
      <c r="AH143" s="27" t="s">
        <v>1403</v>
      </c>
      <c r="AI143" s="27" t="s">
        <v>135</v>
      </c>
      <c r="AJ143" s="35" t="s">
        <v>151</v>
      </c>
      <c r="AK143" s="14" t="s">
        <v>152</v>
      </c>
      <c r="AL143" s="13" t="s">
        <v>153</v>
      </c>
    </row>
    <row r="144" s="13" customFormat="1" ht="84" customHeight="1" spans="1:38">
      <c r="A144" s="34">
        <v>122</v>
      </c>
      <c r="B144" s="27"/>
      <c r="C144" s="92" t="s">
        <v>1404</v>
      </c>
      <c r="D144" s="26" t="s">
        <v>1405</v>
      </c>
      <c r="E144" s="27" t="s">
        <v>92</v>
      </c>
      <c r="F144" s="27" t="s">
        <v>1406</v>
      </c>
      <c r="G144" s="93" t="s">
        <v>1407</v>
      </c>
      <c r="H144" s="26" t="s">
        <v>95</v>
      </c>
      <c r="I144" s="106" t="s">
        <v>1408</v>
      </c>
      <c r="J144" s="27" t="s">
        <v>1409</v>
      </c>
      <c r="K144" s="32" t="s">
        <v>1410</v>
      </c>
      <c r="L144" s="27" t="s">
        <v>1411</v>
      </c>
      <c r="M144" s="27" t="s">
        <v>1412</v>
      </c>
      <c r="N144" s="27" t="s">
        <v>1413</v>
      </c>
      <c r="O144" s="42" t="s">
        <v>1414</v>
      </c>
      <c r="P144" s="32" t="s">
        <v>146</v>
      </c>
      <c r="Q144" s="27">
        <v>0.9</v>
      </c>
      <c r="R144" s="27" t="s">
        <v>147</v>
      </c>
      <c r="S144" s="27" t="s">
        <v>1415</v>
      </c>
      <c r="T144" s="27" t="s">
        <v>1416</v>
      </c>
      <c r="U144" s="27" t="s">
        <v>1417</v>
      </c>
      <c r="V144" s="27" t="s">
        <v>134</v>
      </c>
      <c r="W144" s="64">
        <f t="shared" si="6"/>
        <v>128</v>
      </c>
      <c r="X144" s="59">
        <v>128</v>
      </c>
      <c r="Y144" s="59"/>
      <c r="Z144" s="59"/>
      <c r="AA144" s="59"/>
      <c r="AB144" s="27">
        <v>102</v>
      </c>
      <c r="AC144" s="27">
        <v>63</v>
      </c>
      <c r="AD144" s="32" t="s">
        <v>109</v>
      </c>
      <c r="AE144" s="32" t="s">
        <v>109</v>
      </c>
      <c r="AF144" s="32" t="s">
        <v>135</v>
      </c>
      <c r="AG144" s="32" t="s">
        <v>109</v>
      </c>
      <c r="AH144" s="32"/>
      <c r="AI144" s="32" t="s">
        <v>109</v>
      </c>
      <c r="AJ144" s="27"/>
      <c r="AL144" s="13" t="s">
        <v>153</v>
      </c>
    </row>
    <row r="145" s="13" customFormat="1" ht="72" customHeight="1" spans="1:38">
      <c r="A145" s="34">
        <v>123</v>
      </c>
      <c r="B145" s="27"/>
      <c r="C145" s="26" t="s">
        <v>1418</v>
      </c>
      <c r="D145" s="33" t="s">
        <v>1419</v>
      </c>
      <c r="E145" s="33"/>
      <c r="F145" s="33" t="s">
        <v>350</v>
      </c>
      <c r="G145" s="33" t="s">
        <v>1420</v>
      </c>
      <c r="H145" s="33" t="s">
        <v>1421</v>
      </c>
      <c r="I145" s="33" t="s">
        <v>1419</v>
      </c>
      <c r="J145" s="33" t="s">
        <v>1419</v>
      </c>
      <c r="K145" s="33" t="s">
        <v>1422</v>
      </c>
      <c r="L145" s="33" t="s">
        <v>1423</v>
      </c>
      <c r="M145" s="33" t="s">
        <v>1424</v>
      </c>
      <c r="N145" s="33" t="s">
        <v>781</v>
      </c>
      <c r="O145" s="33" t="s">
        <v>788</v>
      </c>
      <c r="P145" s="33" t="s">
        <v>782</v>
      </c>
      <c r="Q145" s="33" t="s">
        <v>359</v>
      </c>
      <c r="R145" s="27" t="s">
        <v>147</v>
      </c>
      <c r="S145" s="33" t="s">
        <v>231</v>
      </c>
      <c r="T145" s="33" t="s">
        <v>232</v>
      </c>
      <c r="U145" s="61">
        <v>13772805200</v>
      </c>
      <c r="V145" s="27" t="s">
        <v>134</v>
      </c>
      <c r="W145" s="64">
        <f t="shared" si="6"/>
        <v>150</v>
      </c>
      <c r="X145" s="59">
        <v>150</v>
      </c>
      <c r="Y145" s="59"/>
      <c r="Z145" s="59"/>
      <c r="AA145" s="59"/>
      <c r="AB145" s="33">
        <v>50</v>
      </c>
      <c r="AC145" s="33">
        <v>31</v>
      </c>
      <c r="AD145" s="33" t="s">
        <v>135</v>
      </c>
      <c r="AE145" s="33" t="s">
        <v>109</v>
      </c>
      <c r="AF145" s="33" t="s">
        <v>135</v>
      </c>
      <c r="AG145" s="33" t="s">
        <v>109</v>
      </c>
      <c r="AH145" s="33"/>
      <c r="AI145" s="33" t="s">
        <v>109</v>
      </c>
      <c r="AJ145" s="33"/>
      <c r="AL145" s="13" t="s">
        <v>231</v>
      </c>
    </row>
    <row r="146" s="13" customFormat="1" ht="84" customHeight="1" spans="1:38">
      <c r="A146" s="34">
        <v>124</v>
      </c>
      <c r="B146" s="27"/>
      <c r="C146" s="26" t="s">
        <v>1425</v>
      </c>
      <c r="D146" s="94" t="s">
        <v>1426</v>
      </c>
      <c r="E146" s="82" t="s">
        <v>92</v>
      </c>
      <c r="F146" s="27" t="s">
        <v>1427</v>
      </c>
      <c r="G146" s="33" t="s">
        <v>1428</v>
      </c>
      <c r="H146" s="27" t="s">
        <v>95</v>
      </c>
      <c r="I146" s="26" t="s">
        <v>1429</v>
      </c>
      <c r="J146" s="27" t="s">
        <v>567</v>
      </c>
      <c r="K146" s="52">
        <v>1</v>
      </c>
      <c r="L146" s="27" t="s">
        <v>1430</v>
      </c>
      <c r="M146" s="34" t="s">
        <v>1431</v>
      </c>
      <c r="N146" s="43" t="s">
        <v>1432</v>
      </c>
      <c r="O146" s="43" t="s">
        <v>559</v>
      </c>
      <c r="P146" s="27" t="s">
        <v>1433</v>
      </c>
      <c r="Q146" s="52">
        <v>1</v>
      </c>
      <c r="R146" s="27" t="s">
        <v>147</v>
      </c>
      <c r="S146" s="26" t="s">
        <v>1434</v>
      </c>
      <c r="T146" s="34" t="s">
        <v>1435</v>
      </c>
      <c r="U146" s="34">
        <v>13891676349</v>
      </c>
      <c r="V146" s="27" t="s">
        <v>134</v>
      </c>
      <c r="W146" s="64">
        <f t="shared" si="6"/>
        <v>95</v>
      </c>
      <c r="X146" s="55">
        <v>95</v>
      </c>
      <c r="Y146" s="55">
        <v>0</v>
      </c>
      <c r="Z146" s="55">
        <v>0</v>
      </c>
      <c r="AA146" s="55">
        <v>0</v>
      </c>
      <c r="AB146" s="34">
        <v>1573</v>
      </c>
      <c r="AC146" s="34">
        <v>125</v>
      </c>
      <c r="AD146" s="34" t="s">
        <v>135</v>
      </c>
      <c r="AE146" s="34" t="s">
        <v>109</v>
      </c>
      <c r="AF146" s="51" t="s">
        <v>135</v>
      </c>
      <c r="AG146" s="51" t="s">
        <v>109</v>
      </c>
      <c r="AH146" s="43" t="s">
        <v>316</v>
      </c>
      <c r="AI146" s="51" t="s">
        <v>135</v>
      </c>
      <c r="AJ146" s="51" t="s">
        <v>574</v>
      </c>
      <c r="AL146" s="13" t="s">
        <v>318</v>
      </c>
    </row>
    <row r="147" s="13" customFormat="1" ht="84" customHeight="1" spans="1:38">
      <c r="A147" s="34">
        <v>125</v>
      </c>
      <c r="B147" s="27"/>
      <c r="C147" s="26" t="s">
        <v>1436</v>
      </c>
      <c r="D147" s="37" t="s">
        <v>1437</v>
      </c>
      <c r="E147" s="34" t="s">
        <v>1438</v>
      </c>
      <c r="F147" s="27" t="s">
        <v>1439</v>
      </c>
      <c r="G147" s="33" t="s">
        <v>1440</v>
      </c>
      <c r="H147" s="43" t="s">
        <v>800</v>
      </c>
      <c r="I147" s="27" t="s">
        <v>1441</v>
      </c>
      <c r="J147" s="82" t="s">
        <v>1442</v>
      </c>
      <c r="K147" s="82" t="s">
        <v>1443</v>
      </c>
      <c r="L147" s="26" t="s">
        <v>1241</v>
      </c>
      <c r="M147" s="82" t="s">
        <v>1444</v>
      </c>
      <c r="N147" s="43" t="s">
        <v>1445</v>
      </c>
      <c r="O147" s="43" t="s">
        <v>1446</v>
      </c>
      <c r="P147" s="27" t="s">
        <v>977</v>
      </c>
      <c r="Q147" s="43" t="s">
        <v>978</v>
      </c>
      <c r="R147" s="27" t="s">
        <v>147</v>
      </c>
      <c r="S147" s="27" t="s">
        <v>318</v>
      </c>
      <c r="T147" s="34" t="s">
        <v>1447</v>
      </c>
      <c r="U147" s="113">
        <v>13891692002</v>
      </c>
      <c r="V147" s="27" t="s">
        <v>134</v>
      </c>
      <c r="W147" s="64">
        <f t="shared" si="6"/>
        <v>65</v>
      </c>
      <c r="X147" s="55">
        <v>65</v>
      </c>
      <c r="Y147" s="55"/>
      <c r="Z147" s="55"/>
      <c r="AA147" s="55"/>
      <c r="AB147" s="34">
        <v>369</v>
      </c>
      <c r="AC147" s="34">
        <v>369</v>
      </c>
      <c r="AD147" s="34" t="s">
        <v>135</v>
      </c>
      <c r="AE147" s="51" t="s">
        <v>109</v>
      </c>
      <c r="AF147" s="43" t="s">
        <v>109</v>
      </c>
      <c r="AG147" s="43" t="s">
        <v>135</v>
      </c>
      <c r="AH147" s="43" t="s">
        <v>487</v>
      </c>
      <c r="AI147" s="43" t="s">
        <v>135</v>
      </c>
      <c r="AJ147" s="82" t="s">
        <v>487</v>
      </c>
      <c r="AL147" s="13" t="s">
        <v>318</v>
      </c>
    </row>
    <row r="148" s="13" customFormat="1" ht="84" customHeight="1" spans="1:38">
      <c r="A148" s="34">
        <v>126</v>
      </c>
      <c r="B148" s="27"/>
      <c r="C148" s="95" t="s">
        <v>1448</v>
      </c>
      <c r="D148" s="96" t="s">
        <v>1449</v>
      </c>
      <c r="E148" s="34" t="s">
        <v>92</v>
      </c>
      <c r="F148" s="27" t="s">
        <v>1450</v>
      </c>
      <c r="G148" s="33" t="s">
        <v>1451</v>
      </c>
      <c r="H148" s="43" t="s">
        <v>95</v>
      </c>
      <c r="I148" s="27" t="s">
        <v>1452</v>
      </c>
      <c r="J148" s="82" t="s">
        <v>1453</v>
      </c>
      <c r="K148" s="107">
        <v>1</v>
      </c>
      <c r="L148" s="26" t="s">
        <v>1241</v>
      </c>
      <c r="M148" s="82" t="s">
        <v>251</v>
      </c>
      <c r="N148" s="43" t="s">
        <v>1432</v>
      </c>
      <c r="O148" s="43" t="s">
        <v>559</v>
      </c>
      <c r="P148" s="27" t="s">
        <v>276</v>
      </c>
      <c r="Q148" s="43" t="s">
        <v>313</v>
      </c>
      <c r="R148" s="27" t="s">
        <v>147</v>
      </c>
      <c r="S148" s="27" t="s">
        <v>1454</v>
      </c>
      <c r="T148" s="34" t="s">
        <v>1455</v>
      </c>
      <c r="U148" s="34">
        <v>13571636870</v>
      </c>
      <c r="V148" s="27" t="s">
        <v>134</v>
      </c>
      <c r="W148" s="64">
        <f t="shared" si="6"/>
        <v>80</v>
      </c>
      <c r="X148" s="55">
        <v>80</v>
      </c>
      <c r="Y148" s="55">
        <v>0</v>
      </c>
      <c r="Z148" s="55">
        <v>0</v>
      </c>
      <c r="AA148" s="55">
        <v>0</v>
      </c>
      <c r="AB148" s="34">
        <v>503</v>
      </c>
      <c r="AC148" s="34">
        <v>99</v>
      </c>
      <c r="AD148" s="34"/>
      <c r="AE148" s="51" t="s">
        <v>109</v>
      </c>
      <c r="AF148" s="43" t="s">
        <v>109</v>
      </c>
      <c r="AG148" s="43" t="s">
        <v>109</v>
      </c>
      <c r="AH148" s="43" t="s">
        <v>109</v>
      </c>
      <c r="AI148" s="43" t="s">
        <v>109</v>
      </c>
      <c r="AJ148" s="82" t="s">
        <v>790</v>
      </c>
      <c r="AL148" s="13" t="s">
        <v>318</v>
      </c>
    </row>
    <row r="149" s="13" customFormat="1" ht="84" customHeight="1" spans="1:38">
      <c r="A149" s="34">
        <v>127</v>
      </c>
      <c r="B149" s="27"/>
      <c r="C149" s="26" t="s">
        <v>1456</v>
      </c>
      <c r="D149" s="37" t="s">
        <v>1457</v>
      </c>
      <c r="E149" s="34" t="s">
        <v>92</v>
      </c>
      <c r="F149" s="27" t="s">
        <v>1458</v>
      </c>
      <c r="G149" s="33" t="s">
        <v>1459</v>
      </c>
      <c r="H149" s="43" t="s">
        <v>203</v>
      </c>
      <c r="I149" s="27" t="s">
        <v>566</v>
      </c>
      <c r="J149" s="82" t="s">
        <v>1460</v>
      </c>
      <c r="K149" s="107">
        <v>1</v>
      </c>
      <c r="L149" s="26" t="s">
        <v>1430</v>
      </c>
      <c r="M149" s="82" t="s">
        <v>1461</v>
      </c>
      <c r="N149" s="43" t="s">
        <v>1432</v>
      </c>
      <c r="O149" s="43" t="s">
        <v>1462</v>
      </c>
      <c r="P149" s="27" t="s">
        <v>276</v>
      </c>
      <c r="Q149" s="52">
        <v>1</v>
      </c>
      <c r="R149" s="27" t="s">
        <v>147</v>
      </c>
      <c r="S149" s="27" t="s">
        <v>1463</v>
      </c>
      <c r="T149" s="34" t="s">
        <v>1464</v>
      </c>
      <c r="U149" s="113" t="s">
        <v>1465</v>
      </c>
      <c r="V149" s="27" t="s">
        <v>134</v>
      </c>
      <c r="W149" s="64">
        <f t="shared" si="6"/>
        <v>100</v>
      </c>
      <c r="X149" s="55">
        <v>100</v>
      </c>
      <c r="Y149" s="55"/>
      <c r="Z149" s="55">
        <v>0</v>
      </c>
      <c r="AA149" s="55">
        <v>0</v>
      </c>
      <c r="AB149" s="34">
        <v>2600</v>
      </c>
      <c r="AC149" s="34">
        <v>55</v>
      </c>
      <c r="AD149" s="34" t="s">
        <v>109</v>
      </c>
      <c r="AE149" s="51" t="s">
        <v>109</v>
      </c>
      <c r="AF149" s="43" t="s">
        <v>109</v>
      </c>
      <c r="AG149" s="43" t="s">
        <v>135</v>
      </c>
      <c r="AH149" s="43" t="s">
        <v>316</v>
      </c>
      <c r="AI149" s="43" t="s">
        <v>135</v>
      </c>
      <c r="AJ149" s="82" t="s">
        <v>1459</v>
      </c>
      <c r="AL149" s="13" t="s">
        <v>318</v>
      </c>
    </row>
    <row r="150" s="13" customFormat="1" ht="116" customHeight="1" spans="1:38">
      <c r="A150" s="34">
        <v>128</v>
      </c>
      <c r="B150" s="27"/>
      <c r="C150" s="26" t="s">
        <v>1466</v>
      </c>
      <c r="D150" s="26" t="s">
        <v>1467</v>
      </c>
      <c r="E150" s="26" t="s">
        <v>92</v>
      </c>
      <c r="F150" s="26" t="s">
        <v>681</v>
      </c>
      <c r="G150" s="33" t="s">
        <v>1468</v>
      </c>
      <c r="H150" s="26" t="s">
        <v>1071</v>
      </c>
      <c r="I150" s="108" t="s">
        <v>1469</v>
      </c>
      <c r="J150" s="26" t="s">
        <v>1470</v>
      </c>
      <c r="K150" s="26" t="s">
        <v>1068</v>
      </c>
      <c r="L150" s="26" t="s">
        <v>1069</v>
      </c>
      <c r="M150" s="26" t="s">
        <v>1471</v>
      </c>
      <c r="N150" s="26" t="s">
        <v>1100</v>
      </c>
      <c r="O150" s="26" t="s">
        <v>1472</v>
      </c>
      <c r="P150" s="26" t="s">
        <v>671</v>
      </c>
      <c r="Q150" s="26" t="s">
        <v>672</v>
      </c>
      <c r="R150" s="27" t="s">
        <v>147</v>
      </c>
      <c r="S150" s="26" t="s">
        <v>681</v>
      </c>
      <c r="T150" s="26" t="s">
        <v>673</v>
      </c>
      <c r="U150" s="95" t="s">
        <v>674</v>
      </c>
      <c r="V150" s="27" t="s">
        <v>134</v>
      </c>
      <c r="W150" s="64">
        <f t="shared" si="6"/>
        <v>25</v>
      </c>
      <c r="X150" s="59">
        <v>25</v>
      </c>
      <c r="Y150" s="59"/>
      <c r="Z150" s="59"/>
      <c r="AA150" s="59"/>
      <c r="AB150" s="26">
        <v>1847</v>
      </c>
      <c r="AC150" s="26">
        <v>465</v>
      </c>
      <c r="AD150" s="26" t="s">
        <v>109</v>
      </c>
      <c r="AE150" s="26" t="s">
        <v>109</v>
      </c>
      <c r="AF150" s="26" t="s">
        <v>135</v>
      </c>
      <c r="AG150" s="26" t="s">
        <v>109</v>
      </c>
      <c r="AH150" s="26"/>
      <c r="AI150" s="26" t="s">
        <v>109</v>
      </c>
      <c r="AJ150" s="26"/>
      <c r="AL150" s="13" t="s">
        <v>678</v>
      </c>
    </row>
    <row r="151" s="13" customFormat="1" ht="84" customHeight="1" spans="1:38">
      <c r="A151" s="34">
        <v>129</v>
      </c>
      <c r="B151" s="27"/>
      <c r="C151" s="26" t="s">
        <v>1473</v>
      </c>
      <c r="D151" s="32" t="s">
        <v>1474</v>
      </c>
      <c r="E151" s="26"/>
      <c r="F151" s="26" t="s">
        <v>663</v>
      </c>
      <c r="G151" s="80" t="s">
        <v>1475</v>
      </c>
      <c r="H151" s="27" t="s">
        <v>1476</v>
      </c>
      <c r="I151" s="26" t="s">
        <v>1477</v>
      </c>
      <c r="J151" s="26" t="s">
        <v>1478</v>
      </c>
      <c r="K151" s="27" t="s">
        <v>1068</v>
      </c>
      <c r="L151" s="27" t="s">
        <v>1069</v>
      </c>
      <c r="M151" s="26" t="s">
        <v>1479</v>
      </c>
      <c r="N151" s="27" t="s">
        <v>1071</v>
      </c>
      <c r="O151" s="27" t="s">
        <v>1480</v>
      </c>
      <c r="P151" s="27" t="s">
        <v>671</v>
      </c>
      <c r="Q151" s="27" t="s">
        <v>230</v>
      </c>
      <c r="R151" s="27" t="s">
        <v>147</v>
      </c>
      <c r="S151" s="26" t="s">
        <v>663</v>
      </c>
      <c r="T151" s="27" t="s">
        <v>673</v>
      </c>
      <c r="U151" s="60" t="s">
        <v>674</v>
      </c>
      <c r="V151" s="27" t="s">
        <v>134</v>
      </c>
      <c r="W151" s="64">
        <f t="shared" si="6"/>
        <v>15</v>
      </c>
      <c r="X151" s="59">
        <v>15</v>
      </c>
      <c r="Y151" s="59"/>
      <c r="Z151" s="59"/>
      <c r="AA151" s="59"/>
      <c r="AB151" s="26">
        <v>2209</v>
      </c>
      <c r="AC151" s="26">
        <v>379</v>
      </c>
      <c r="AD151" s="26" t="s">
        <v>135</v>
      </c>
      <c r="AE151" s="26" t="s">
        <v>109</v>
      </c>
      <c r="AF151" s="26" t="s">
        <v>135</v>
      </c>
      <c r="AG151" s="26" t="s">
        <v>109</v>
      </c>
      <c r="AH151" s="27" t="s">
        <v>474</v>
      </c>
      <c r="AI151" s="26" t="s">
        <v>135</v>
      </c>
      <c r="AJ151" s="27" t="s">
        <v>1481</v>
      </c>
      <c r="AL151" s="13" t="s">
        <v>678</v>
      </c>
    </row>
    <row r="152" s="13" customFormat="1" ht="84" customHeight="1" spans="1:38">
      <c r="A152" s="34">
        <v>130</v>
      </c>
      <c r="B152" s="27"/>
      <c r="C152" s="26" t="s">
        <v>1482</v>
      </c>
      <c r="D152" s="26" t="s">
        <v>1483</v>
      </c>
      <c r="E152" s="26" t="s">
        <v>92</v>
      </c>
      <c r="F152" s="26" t="s">
        <v>1484</v>
      </c>
      <c r="G152" s="33" t="s">
        <v>1485</v>
      </c>
      <c r="H152" s="26" t="s">
        <v>95</v>
      </c>
      <c r="I152" s="26" t="s">
        <v>1486</v>
      </c>
      <c r="J152" s="26" t="s">
        <v>1487</v>
      </c>
      <c r="K152" s="109" t="s">
        <v>582</v>
      </c>
      <c r="L152" s="109" t="s">
        <v>732</v>
      </c>
      <c r="M152" s="26" t="s">
        <v>1488</v>
      </c>
      <c r="N152" s="26" t="s">
        <v>1489</v>
      </c>
      <c r="O152" s="109" t="s">
        <v>1490</v>
      </c>
      <c r="P152" s="26"/>
      <c r="Q152" s="109" t="s">
        <v>737</v>
      </c>
      <c r="R152" s="27" t="s">
        <v>147</v>
      </c>
      <c r="S152" s="26" t="s">
        <v>1491</v>
      </c>
      <c r="T152" s="26" t="s">
        <v>1492</v>
      </c>
      <c r="U152" s="95">
        <v>13892629381</v>
      </c>
      <c r="V152" s="27" t="s">
        <v>134</v>
      </c>
      <c r="W152" s="64">
        <f t="shared" si="6"/>
        <v>90</v>
      </c>
      <c r="X152" s="59">
        <v>90</v>
      </c>
      <c r="Y152" s="59"/>
      <c r="Z152" s="59"/>
      <c r="AA152" s="59"/>
      <c r="AB152" s="26" t="s">
        <v>1493</v>
      </c>
      <c r="AC152" s="26">
        <v>168</v>
      </c>
      <c r="AD152" s="26" t="s">
        <v>109</v>
      </c>
      <c r="AE152" s="26" t="s">
        <v>109</v>
      </c>
      <c r="AF152" s="26" t="s">
        <v>135</v>
      </c>
      <c r="AG152" s="26" t="s">
        <v>109</v>
      </c>
      <c r="AH152" s="26"/>
      <c r="AI152" s="26" t="s">
        <v>135</v>
      </c>
      <c r="AJ152" s="26" t="s">
        <v>1494</v>
      </c>
      <c r="AL152" s="13" t="s">
        <v>741</v>
      </c>
    </row>
    <row r="153" s="13" customFormat="1" ht="62" customHeight="1" spans="1:38">
      <c r="A153" s="34">
        <v>131</v>
      </c>
      <c r="B153" s="27"/>
      <c r="C153" s="26" t="s">
        <v>1495</v>
      </c>
      <c r="D153" s="26" t="s">
        <v>1496</v>
      </c>
      <c r="E153" s="26" t="s">
        <v>92</v>
      </c>
      <c r="F153" s="26" t="s">
        <v>1246</v>
      </c>
      <c r="G153" s="33" t="s">
        <v>1497</v>
      </c>
      <c r="H153" s="26" t="s">
        <v>203</v>
      </c>
      <c r="I153" s="26" t="s">
        <v>108</v>
      </c>
      <c r="J153" s="26" t="s">
        <v>1498</v>
      </c>
      <c r="K153" s="26"/>
      <c r="L153" s="26" t="s">
        <v>1241</v>
      </c>
      <c r="M153" s="26" t="s">
        <v>1499</v>
      </c>
      <c r="N153" s="26" t="s">
        <v>1500</v>
      </c>
      <c r="O153" s="26" t="s">
        <v>1501</v>
      </c>
      <c r="P153" s="26" t="s">
        <v>1502</v>
      </c>
      <c r="Q153" s="49">
        <v>0.96</v>
      </c>
      <c r="R153" s="27" t="s">
        <v>147</v>
      </c>
      <c r="S153" s="26" t="s">
        <v>1246</v>
      </c>
      <c r="T153" s="26" t="s">
        <v>1503</v>
      </c>
      <c r="U153" s="95">
        <v>13093931560</v>
      </c>
      <c r="V153" s="27" t="s">
        <v>134</v>
      </c>
      <c r="W153" s="64">
        <f t="shared" si="6"/>
        <v>50</v>
      </c>
      <c r="X153" s="59">
        <v>50</v>
      </c>
      <c r="Y153" s="59"/>
      <c r="Z153" s="59"/>
      <c r="AA153" s="59"/>
      <c r="AB153" s="26" t="s">
        <v>1504</v>
      </c>
      <c r="AC153" s="26" t="s">
        <v>1505</v>
      </c>
      <c r="AD153" s="26" t="s">
        <v>109</v>
      </c>
      <c r="AE153" s="26" t="s">
        <v>109</v>
      </c>
      <c r="AF153" s="26" t="s">
        <v>109</v>
      </c>
      <c r="AG153" s="26" t="s">
        <v>135</v>
      </c>
      <c r="AH153" s="26" t="s">
        <v>214</v>
      </c>
      <c r="AI153" s="26" t="s">
        <v>135</v>
      </c>
      <c r="AJ153" s="26" t="s">
        <v>1130</v>
      </c>
      <c r="AL153" s="13" t="s">
        <v>1246</v>
      </c>
    </row>
    <row r="154" s="13" customFormat="1" ht="68" customHeight="1" spans="1:38">
      <c r="A154" s="34">
        <v>132</v>
      </c>
      <c r="B154" s="27"/>
      <c r="C154" s="26" t="s">
        <v>1506</v>
      </c>
      <c r="D154" s="26" t="s">
        <v>631</v>
      </c>
      <c r="E154" s="26" t="s">
        <v>92</v>
      </c>
      <c r="F154" s="26" t="s">
        <v>646</v>
      </c>
      <c r="G154" s="33" t="s">
        <v>1507</v>
      </c>
      <c r="H154" s="26" t="s">
        <v>203</v>
      </c>
      <c r="I154" s="26" t="s">
        <v>634</v>
      </c>
      <c r="J154" s="26" t="s">
        <v>635</v>
      </c>
      <c r="K154" s="26" t="s">
        <v>224</v>
      </c>
      <c r="L154" s="26" t="s">
        <v>225</v>
      </c>
      <c r="M154" s="26" t="s">
        <v>636</v>
      </c>
      <c r="N154" s="26" t="s">
        <v>637</v>
      </c>
      <c r="O154" s="26" t="s">
        <v>484</v>
      </c>
      <c r="P154" s="26" t="s">
        <v>229</v>
      </c>
      <c r="Q154" s="26" t="s">
        <v>638</v>
      </c>
      <c r="R154" s="27" t="s">
        <v>147</v>
      </c>
      <c r="S154" s="26" t="s">
        <v>651</v>
      </c>
      <c r="T154" s="26" t="s">
        <v>652</v>
      </c>
      <c r="U154" s="95">
        <v>13891630826</v>
      </c>
      <c r="V154" s="27" t="s">
        <v>134</v>
      </c>
      <c r="W154" s="64">
        <f t="shared" si="6"/>
        <v>90</v>
      </c>
      <c r="X154" s="59">
        <v>90</v>
      </c>
      <c r="Y154" s="59"/>
      <c r="Z154" s="59"/>
      <c r="AA154" s="59"/>
      <c r="AB154" s="26" t="s">
        <v>1508</v>
      </c>
      <c r="AC154" s="26" t="s">
        <v>1509</v>
      </c>
      <c r="AD154" s="26" t="s">
        <v>109</v>
      </c>
      <c r="AE154" s="26" t="s">
        <v>109</v>
      </c>
      <c r="AF154" s="26" t="s">
        <v>109</v>
      </c>
      <c r="AG154" s="26" t="s">
        <v>135</v>
      </c>
      <c r="AH154" s="26" t="s">
        <v>278</v>
      </c>
      <c r="AI154" s="26" t="s">
        <v>135</v>
      </c>
      <c r="AJ154" s="26" t="s">
        <v>278</v>
      </c>
      <c r="AL154" s="13" t="s">
        <v>643</v>
      </c>
    </row>
    <row r="155" s="13" customFormat="1" ht="84" customHeight="1" spans="1:38">
      <c r="A155" s="34">
        <v>133</v>
      </c>
      <c r="B155" s="27"/>
      <c r="C155" s="26" t="s">
        <v>1510</v>
      </c>
      <c r="D155" s="27" t="s">
        <v>1511</v>
      </c>
      <c r="E155" s="27" t="s">
        <v>92</v>
      </c>
      <c r="F155" s="27" t="s">
        <v>1512</v>
      </c>
      <c r="G155" s="33" t="s">
        <v>1513</v>
      </c>
      <c r="H155" s="27" t="s">
        <v>203</v>
      </c>
      <c r="I155" s="27" t="s">
        <v>1514</v>
      </c>
      <c r="J155" s="27" t="s">
        <v>1515</v>
      </c>
      <c r="K155" s="27" t="s">
        <v>326</v>
      </c>
      <c r="L155" s="27" t="s">
        <v>354</v>
      </c>
      <c r="M155" s="27" t="s">
        <v>1516</v>
      </c>
      <c r="N155" s="27" t="s">
        <v>1517</v>
      </c>
      <c r="O155" s="27" t="s">
        <v>1518</v>
      </c>
      <c r="P155" s="27" t="s">
        <v>627</v>
      </c>
      <c r="Q155" s="27" t="s">
        <v>927</v>
      </c>
      <c r="R155" s="27" t="s">
        <v>147</v>
      </c>
      <c r="S155" s="27" t="s">
        <v>1172</v>
      </c>
      <c r="T155" s="27" t="s">
        <v>1519</v>
      </c>
      <c r="U155" s="60" t="s">
        <v>1520</v>
      </c>
      <c r="V155" s="27" t="s">
        <v>134</v>
      </c>
      <c r="W155" s="64">
        <f t="shared" si="6"/>
        <v>150</v>
      </c>
      <c r="X155" s="55">
        <v>150</v>
      </c>
      <c r="Y155" s="55"/>
      <c r="Z155" s="55"/>
      <c r="AA155" s="55"/>
      <c r="AB155" s="27">
        <v>862</v>
      </c>
      <c r="AC155" s="27">
        <v>256</v>
      </c>
      <c r="AD155" s="27" t="s">
        <v>109</v>
      </c>
      <c r="AE155" s="27" t="s">
        <v>109</v>
      </c>
      <c r="AF155" s="27" t="s">
        <v>135</v>
      </c>
      <c r="AG155" s="27" t="s">
        <v>109</v>
      </c>
      <c r="AH155" s="27"/>
      <c r="AI155" s="27" t="s">
        <v>135</v>
      </c>
      <c r="AJ155" s="27" t="s">
        <v>530</v>
      </c>
      <c r="AL155" s="13" t="s">
        <v>1172</v>
      </c>
    </row>
    <row r="156" s="13" customFormat="1" ht="76" customHeight="1" spans="1:38">
      <c r="A156" s="34">
        <v>134</v>
      </c>
      <c r="B156" s="27"/>
      <c r="C156" s="26" t="s">
        <v>1521</v>
      </c>
      <c r="D156" s="27" t="s">
        <v>1522</v>
      </c>
      <c r="E156" s="27" t="s">
        <v>92</v>
      </c>
      <c r="F156" s="27" t="s">
        <v>1512</v>
      </c>
      <c r="G156" s="33" t="s">
        <v>1523</v>
      </c>
      <c r="H156" s="27" t="s">
        <v>1524</v>
      </c>
      <c r="I156" s="27" t="s">
        <v>1525</v>
      </c>
      <c r="J156" s="27" t="s">
        <v>1526</v>
      </c>
      <c r="K156" s="27" t="s">
        <v>326</v>
      </c>
      <c r="L156" s="27" t="s">
        <v>354</v>
      </c>
      <c r="M156" s="27" t="s">
        <v>1527</v>
      </c>
      <c r="N156" s="27" t="s">
        <v>1528</v>
      </c>
      <c r="O156" s="27" t="s">
        <v>1529</v>
      </c>
      <c r="P156" s="27" t="s">
        <v>1530</v>
      </c>
      <c r="Q156" s="27" t="s">
        <v>913</v>
      </c>
      <c r="R156" s="27" t="s">
        <v>147</v>
      </c>
      <c r="S156" s="27" t="s">
        <v>1172</v>
      </c>
      <c r="T156" s="27" t="s">
        <v>1519</v>
      </c>
      <c r="U156" s="60" t="s">
        <v>1520</v>
      </c>
      <c r="V156" s="27" t="s">
        <v>134</v>
      </c>
      <c r="W156" s="64">
        <f t="shared" si="6"/>
        <v>30</v>
      </c>
      <c r="X156" s="59">
        <v>30</v>
      </c>
      <c r="Y156" s="59"/>
      <c r="Z156" s="59"/>
      <c r="AA156" s="59"/>
      <c r="AB156" s="43">
        <v>864</v>
      </c>
      <c r="AC156" s="43">
        <v>256</v>
      </c>
      <c r="AD156" s="43" t="s">
        <v>109</v>
      </c>
      <c r="AE156" s="43" t="s">
        <v>109</v>
      </c>
      <c r="AF156" s="43" t="s">
        <v>135</v>
      </c>
      <c r="AG156" s="43" t="s">
        <v>109</v>
      </c>
      <c r="AH156" s="43"/>
      <c r="AI156" s="43" t="s">
        <v>109</v>
      </c>
      <c r="AJ156" s="26"/>
      <c r="AL156" s="13" t="s">
        <v>1172</v>
      </c>
    </row>
    <row r="157" s="13" customFormat="1" ht="70" customHeight="1" spans="1:38">
      <c r="A157" s="34">
        <v>135</v>
      </c>
      <c r="B157" s="27"/>
      <c r="C157" s="26" t="s">
        <v>1531</v>
      </c>
      <c r="D157" s="97" t="s">
        <v>1532</v>
      </c>
      <c r="E157" s="27"/>
      <c r="F157" s="97" t="s">
        <v>512</v>
      </c>
      <c r="G157" s="93" t="s">
        <v>1533</v>
      </c>
      <c r="H157" s="97" t="s">
        <v>1534</v>
      </c>
      <c r="I157" s="27" t="s">
        <v>1535</v>
      </c>
      <c r="J157" s="27" t="s">
        <v>1536</v>
      </c>
      <c r="K157" s="27" t="s">
        <v>272</v>
      </c>
      <c r="L157" s="27" t="s">
        <v>272</v>
      </c>
      <c r="M157" s="27" t="s">
        <v>1329</v>
      </c>
      <c r="N157" s="27" t="s">
        <v>1537</v>
      </c>
      <c r="O157" s="27" t="s">
        <v>1538</v>
      </c>
      <c r="P157" s="27" t="s">
        <v>499</v>
      </c>
      <c r="Q157" s="48">
        <v>0.98</v>
      </c>
      <c r="R157" s="27" t="s">
        <v>147</v>
      </c>
      <c r="S157" s="27" t="s">
        <v>518</v>
      </c>
      <c r="T157" s="26" t="s">
        <v>519</v>
      </c>
      <c r="U157" s="95">
        <v>18391680018</v>
      </c>
      <c r="V157" s="27" t="s">
        <v>134</v>
      </c>
      <c r="W157" s="64">
        <f t="shared" si="6"/>
        <v>50</v>
      </c>
      <c r="X157" s="59">
        <v>50</v>
      </c>
      <c r="Y157" s="59">
        <v>0</v>
      </c>
      <c r="Z157" s="59">
        <v>0</v>
      </c>
      <c r="AA157" s="59">
        <v>0</v>
      </c>
      <c r="AB157" s="27">
        <v>120</v>
      </c>
      <c r="AC157" s="27">
        <v>30</v>
      </c>
      <c r="AD157" s="27" t="s">
        <v>109</v>
      </c>
      <c r="AE157" s="27" t="s">
        <v>109</v>
      </c>
      <c r="AF157" s="27" t="s">
        <v>109</v>
      </c>
      <c r="AG157" s="27" t="s">
        <v>135</v>
      </c>
      <c r="AH157" s="27"/>
      <c r="AI157" s="27" t="s">
        <v>135</v>
      </c>
      <c r="AJ157" s="27"/>
      <c r="AL157" s="13" t="s">
        <v>279</v>
      </c>
    </row>
    <row r="158" s="13" customFormat="1" ht="171" customHeight="1" spans="1:38">
      <c r="A158" s="34">
        <v>136</v>
      </c>
      <c r="B158" s="27"/>
      <c r="C158" s="26" t="s">
        <v>1539</v>
      </c>
      <c r="D158" s="27" t="s">
        <v>1540</v>
      </c>
      <c r="E158" s="27" t="s">
        <v>92</v>
      </c>
      <c r="F158" s="26" t="s">
        <v>512</v>
      </c>
      <c r="G158" s="33" t="s">
        <v>1541</v>
      </c>
      <c r="H158" s="27" t="s">
        <v>1542</v>
      </c>
      <c r="I158" s="27" t="s">
        <v>1543</v>
      </c>
      <c r="J158" s="34" t="s">
        <v>1544</v>
      </c>
      <c r="K158" s="27" t="s">
        <v>272</v>
      </c>
      <c r="L158" s="27" t="s">
        <v>273</v>
      </c>
      <c r="M158" s="27" t="s">
        <v>1545</v>
      </c>
      <c r="N158" s="27" t="s">
        <v>1546</v>
      </c>
      <c r="O158" s="27" t="s">
        <v>1546</v>
      </c>
      <c r="P158" s="27" t="s">
        <v>499</v>
      </c>
      <c r="Q158" s="48">
        <v>0.98</v>
      </c>
      <c r="R158" s="27" t="s">
        <v>147</v>
      </c>
      <c r="S158" s="27" t="s">
        <v>518</v>
      </c>
      <c r="T158" s="27" t="s">
        <v>519</v>
      </c>
      <c r="U158" s="60">
        <v>18391680018</v>
      </c>
      <c r="V158" s="27" t="s">
        <v>134</v>
      </c>
      <c r="W158" s="64">
        <f t="shared" ref="W158:W182" si="7">SUM(X158:AA158)</f>
        <v>135</v>
      </c>
      <c r="X158" s="59">
        <v>135</v>
      </c>
      <c r="Y158" s="59">
        <v>0</v>
      </c>
      <c r="Z158" s="59">
        <v>0</v>
      </c>
      <c r="AA158" s="59">
        <v>0</v>
      </c>
      <c r="AB158" s="27">
        <v>500</v>
      </c>
      <c r="AC158" s="27">
        <v>400</v>
      </c>
      <c r="AD158" s="27" t="s">
        <v>109</v>
      </c>
      <c r="AE158" s="27" t="s">
        <v>135</v>
      </c>
      <c r="AF158" s="27" t="s">
        <v>135</v>
      </c>
      <c r="AG158" s="27"/>
      <c r="AH158" s="27" t="s">
        <v>1547</v>
      </c>
      <c r="AI158" s="27" t="s">
        <v>109</v>
      </c>
      <c r="AJ158" s="27"/>
      <c r="AL158" s="13" t="s">
        <v>279</v>
      </c>
    </row>
    <row r="159" s="13" customFormat="1" ht="94" customHeight="1" spans="1:38">
      <c r="A159" s="34">
        <v>137</v>
      </c>
      <c r="B159" s="27"/>
      <c r="C159" s="26" t="s">
        <v>1548</v>
      </c>
      <c r="D159" s="26" t="s">
        <v>1549</v>
      </c>
      <c r="E159" s="27" t="s">
        <v>466</v>
      </c>
      <c r="F159" s="27" t="s">
        <v>512</v>
      </c>
      <c r="G159" s="33" t="s">
        <v>1550</v>
      </c>
      <c r="H159" s="27" t="s">
        <v>1551</v>
      </c>
      <c r="I159" s="26" t="s">
        <v>1552</v>
      </c>
      <c r="J159" s="27" t="s">
        <v>1553</v>
      </c>
      <c r="K159" s="27" t="s">
        <v>272</v>
      </c>
      <c r="L159" s="27" t="s">
        <v>273</v>
      </c>
      <c r="M159" s="27" t="s">
        <v>310</v>
      </c>
      <c r="N159" s="27" t="s">
        <v>1538</v>
      </c>
      <c r="O159" s="27" t="s">
        <v>1538</v>
      </c>
      <c r="P159" s="27" t="s">
        <v>499</v>
      </c>
      <c r="Q159" s="83">
        <v>0.98</v>
      </c>
      <c r="R159" s="27" t="s">
        <v>147</v>
      </c>
      <c r="S159" s="27" t="s">
        <v>518</v>
      </c>
      <c r="T159" s="27" t="s">
        <v>519</v>
      </c>
      <c r="U159" s="32">
        <v>18391680018</v>
      </c>
      <c r="V159" s="27" t="s">
        <v>134</v>
      </c>
      <c r="W159" s="64">
        <f t="shared" si="7"/>
        <v>60</v>
      </c>
      <c r="X159" s="59">
        <v>60</v>
      </c>
      <c r="Y159" s="59">
        <v>0</v>
      </c>
      <c r="Z159" s="59">
        <v>0</v>
      </c>
      <c r="AA159" s="59">
        <v>0</v>
      </c>
      <c r="AB159" s="27">
        <v>1235</v>
      </c>
      <c r="AC159" s="27">
        <v>296</v>
      </c>
      <c r="AD159" s="27" t="s">
        <v>109</v>
      </c>
      <c r="AE159" s="27" t="s">
        <v>109</v>
      </c>
      <c r="AF159" s="27" t="s">
        <v>135</v>
      </c>
      <c r="AG159" s="27" t="s">
        <v>109</v>
      </c>
      <c r="AH159" s="27"/>
      <c r="AI159" s="27" t="s">
        <v>135</v>
      </c>
      <c r="AJ159" s="27"/>
      <c r="AL159" s="13" t="s">
        <v>279</v>
      </c>
    </row>
    <row r="160" s="13" customFormat="1" ht="84" customHeight="1" spans="1:38">
      <c r="A160" s="34">
        <v>138</v>
      </c>
      <c r="B160" s="27"/>
      <c r="C160" s="26" t="s">
        <v>1554</v>
      </c>
      <c r="D160" s="26" t="s">
        <v>1555</v>
      </c>
      <c r="E160" s="26" t="s">
        <v>92</v>
      </c>
      <c r="F160" s="26" t="s">
        <v>512</v>
      </c>
      <c r="G160" s="33" t="s">
        <v>1556</v>
      </c>
      <c r="H160" s="26" t="s">
        <v>1557</v>
      </c>
      <c r="I160" s="26" t="s">
        <v>1556</v>
      </c>
      <c r="J160" s="26" t="s">
        <v>1558</v>
      </c>
      <c r="K160" s="26" t="s">
        <v>272</v>
      </c>
      <c r="L160" s="26" t="s">
        <v>273</v>
      </c>
      <c r="M160" s="26" t="s">
        <v>1559</v>
      </c>
      <c r="N160" s="26" t="s">
        <v>1560</v>
      </c>
      <c r="O160" s="26" t="s">
        <v>1560</v>
      </c>
      <c r="P160" s="26" t="s">
        <v>499</v>
      </c>
      <c r="Q160" s="49">
        <v>0.98</v>
      </c>
      <c r="R160" s="27" t="s">
        <v>147</v>
      </c>
      <c r="S160" s="26" t="s">
        <v>518</v>
      </c>
      <c r="T160" s="26" t="s">
        <v>519</v>
      </c>
      <c r="U160" s="26">
        <v>18391680018</v>
      </c>
      <c r="V160" s="27" t="s">
        <v>134</v>
      </c>
      <c r="W160" s="64">
        <f t="shared" si="7"/>
        <v>84</v>
      </c>
      <c r="X160" s="59">
        <v>84</v>
      </c>
      <c r="Y160" s="59">
        <v>0</v>
      </c>
      <c r="Z160" s="59">
        <v>0</v>
      </c>
      <c r="AA160" s="59">
        <v>0</v>
      </c>
      <c r="AB160" s="26">
        <v>280</v>
      </c>
      <c r="AC160" s="26">
        <v>69</v>
      </c>
      <c r="AD160" s="26" t="s">
        <v>109</v>
      </c>
      <c r="AE160" s="26" t="s">
        <v>109</v>
      </c>
      <c r="AF160" s="26" t="s">
        <v>135</v>
      </c>
      <c r="AG160" s="26" t="s">
        <v>109</v>
      </c>
      <c r="AH160" s="26"/>
      <c r="AI160" s="26" t="s">
        <v>135</v>
      </c>
      <c r="AJ160" s="26"/>
      <c r="AL160" s="13" t="s">
        <v>279</v>
      </c>
    </row>
    <row r="161" s="13" customFormat="1" ht="66" customHeight="1" spans="1:38">
      <c r="A161" s="34">
        <v>139</v>
      </c>
      <c r="B161" s="27"/>
      <c r="C161" s="27" t="s">
        <v>1561</v>
      </c>
      <c r="D161" s="27" t="s">
        <v>1562</v>
      </c>
      <c r="E161" s="27" t="s">
        <v>92</v>
      </c>
      <c r="F161" s="27" t="s">
        <v>842</v>
      </c>
      <c r="G161" s="98" t="s">
        <v>843</v>
      </c>
      <c r="H161" s="27" t="s">
        <v>844</v>
      </c>
      <c r="I161" s="27" t="s">
        <v>1562</v>
      </c>
      <c r="J161" s="27" t="s">
        <v>1562</v>
      </c>
      <c r="K161" s="60" t="s">
        <v>845</v>
      </c>
      <c r="L161" s="27" t="s">
        <v>184</v>
      </c>
      <c r="M161" s="78" t="s">
        <v>1563</v>
      </c>
      <c r="N161" s="78" t="s">
        <v>186</v>
      </c>
      <c r="O161" s="78" t="s">
        <v>164</v>
      </c>
      <c r="P161" s="27" t="s">
        <v>165</v>
      </c>
      <c r="Q161" s="34" t="s">
        <v>166</v>
      </c>
      <c r="R161" s="27" t="s">
        <v>147</v>
      </c>
      <c r="S161" s="27" t="s">
        <v>167</v>
      </c>
      <c r="T161" s="27" t="s">
        <v>168</v>
      </c>
      <c r="U161" s="27">
        <v>5512288</v>
      </c>
      <c r="V161" s="27" t="s">
        <v>134</v>
      </c>
      <c r="W161" s="64">
        <f t="shared" si="7"/>
        <v>280</v>
      </c>
      <c r="X161" s="59">
        <v>280</v>
      </c>
      <c r="Y161" s="59"/>
      <c r="Z161" s="59"/>
      <c r="AA161" s="59"/>
      <c r="AB161" s="27" t="s">
        <v>170</v>
      </c>
      <c r="AC161" s="27" t="s">
        <v>1564</v>
      </c>
      <c r="AD161" s="27" t="s">
        <v>109</v>
      </c>
      <c r="AE161" s="27" t="s">
        <v>109</v>
      </c>
      <c r="AF161" s="27"/>
      <c r="AG161" s="27" t="s">
        <v>135</v>
      </c>
      <c r="AH161" s="27" t="s">
        <v>135</v>
      </c>
      <c r="AI161" s="34" t="s">
        <v>135</v>
      </c>
      <c r="AJ161" s="34"/>
      <c r="AL161" s="13" t="s">
        <v>172</v>
      </c>
    </row>
    <row r="162" s="13" customFormat="1" ht="55" customHeight="1" spans="1:38">
      <c r="A162" s="34">
        <v>140</v>
      </c>
      <c r="B162" s="27"/>
      <c r="C162" s="26" t="s">
        <v>1565</v>
      </c>
      <c r="D162" s="26" t="s">
        <v>1566</v>
      </c>
      <c r="E162" s="26" t="s">
        <v>92</v>
      </c>
      <c r="F162" s="26" t="s">
        <v>201</v>
      </c>
      <c r="G162" s="33" t="s">
        <v>249</v>
      </c>
      <c r="H162" s="26" t="s">
        <v>95</v>
      </c>
      <c r="I162" s="26" t="s">
        <v>1567</v>
      </c>
      <c r="J162" s="26" t="s">
        <v>1567</v>
      </c>
      <c r="K162" s="26" t="s">
        <v>205</v>
      </c>
      <c r="L162" s="26" t="s">
        <v>206</v>
      </c>
      <c r="M162" s="26" t="s">
        <v>1568</v>
      </c>
      <c r="N162" s="26" t="s">
        <v>1569</v>
      </c>
      <c r="O162" s="26" t="s">
        <v>1569</v>
      </c>
      <c r="P162" s="26" t="s">
        <v>146</v>
      </c>
      <c r="Q162" s="49">
        <v>0.95</v>
      </c>
      <c r="R162" s="27" t="s">
        <v>147</v>
      </c>
      <c r="S162" s="26" t="s">
        <v>210</v>
      </c>
      <c r="T162" s="26" t="s">
        <v>211</v>
      </c>
      <c r="U162" s="26">
        <v>15991068687</v>
      </c>
      <c r="V162" s="27" t="s">
        <v>134</v>
      </c>
      <c r="W162" s="64">
        <f t="shared" si="7"/>
        <v>30</v>
      </c>
      <c r="X162" s="59">
        <v>30</v>
      </c>
      <c r="Y162" s="59">
        <v>0</v>
      </c>
      <c r="Z162" s="59">
        <v>0</v>
      </c>
      <c r="AA162" s="59">
        <v>0</v>
      </c>
      <c r="AB162" s="26" t="s">
        <v>1569</v>
      </c>
      <c r="AC162" s="26" t="s">
        <v>1570</v>
      </c>
      <c r="AD162" s="26" t="s">
        <v>109</v>
      </c>
      <c r="AE162" s="26" t="s">
        <v>109</v>
      </c>
      <c r="AF162" s="26" t="s">
        <v>109</v>
      </c>
      <c r="AG162" s="26" t="s">
        <v>109</v>
      </c>
      <c r="AH162" s="26"/>
      <c r="AI162" s="26" t="s">
        <v>109</v>
      </c>
      <c r="AJ162" s="26"/>
      <c r="AL162" s="13" t="s">
        <v>216</v>
      </c>
    </row>
    <row r="163" s="13" customFormat="1" ht="84" customHeight="1" spans="1:38">
      <c r="A163" s="34">
        <v>141</v>
      </c>
      <c r="B163" s="27"/>
      <c r="C163" s="26" t="s">
        <v>1571</v>
      </c>
      <c r="D163" s="27" t="s">
        <v>1572</v>
      </c>
      <c r="E163" s="34" t="s">
        <v>92</v>
      </c>
      <c r="F163" s="27" t="s">
        <v>248</v>
      </c>
      <c r="G163" s="33" t="s">
        <v>249</v>
      </c>
      <c r="H163" s="34" t="s">
        <v>203</v>
      </c>
      <c r="I163" s="27" t="s">
        <v>1573</v>
      </c>
      <c r="J163" s="27" t="s">
        <v>1574</v>
      </c>
      <c r="K163" s="27" t="s">
        <v>205</v>
      </c>
      <c r="L163" s="27" t="s">
        <v>252</v>
      </c>
      <c r="M163" s="27" t="s">
        <v>253</v>
      </c>
      <c r="N163" s="27" t="s">
        <v>1575</v>
      </c>
      <c r="O163" s="27" t="s">
        <v>1576</v>
      </c>
      <c r="P163" s="27" t="s">
        <v>1575</v>
      </c>
      <c r="Q163" s="48">
        <v>0.95</v>
      </c>
      <c r="R163" s="27" t="s">
        <v>147</v>
      </c>
      <c r="S163" s="34" t="s">
        <v>256</v>
      </c>
      <c r="T163" s="34" t="s">
        <v>257</v>
      </c>
      <c r="U163" s="34">
        <v>13399264945</v>
      </c>
      <c r="V163" s="27" t="s">
        <v>134</v>
      </c>
      <c r="W163" s="64">
        <f t="shared" si="7"/>
        <v>60</v>
      </c>
      <c r="X163" s="55">
        <v>60</v>
      </c>
      <c r="Y163" s="55">
        <v>0</v>
      </c>
      <c r="Z163" s="55">
        <v>0</v>
      </c>
      <c r="AA163" s="55">
        <v>0</v>
      </c>
      <c r="AB163" s="34">
        <v>66</v>
      </c>
      <c r="AC163" s="34">
        <v>2</v>
      </c>
      <c r="AD163" s="34" t="s">
        <v>109</v>
      </c>
      <c r="AE163" s="34" t="s">
        <v>258</v>
      </c>
      <c r="AF163" s="34" t="s">
        <v>259</v>
      </c>
      <c r="AG163" s="34" t="s">
        <v>259</v>
      </c>
      <c r="AH163" s="32" t="s">
        <v>214</v>
      </c>
      <c r="AI163" s="34" t="s">
        <v>259</v>
      </c>
      <c r="AJ163" s="27" t="s">
        <v>260</v>
      </c>
      <c r="AL163" s="13" t="s">
        <v>216</v>
      </c>
    </row>
    <row r="164" s="13" customFormat="1" ht="60" customHeight="1" spans="1:38">
      <c r="A164" s="34">
        <v>142</v>
      </c>
      <c r="B164" s="27"/>
      <c r="C164" s="26" t="s">
        <v>1577</v>
      </c>
      <c r="D164" s="27" t="s">
        <v>1578</v>
      </c>
      <c r="E164" s="34" t="s">
        <v>92</v>
      </c>
      <c r="F164" s="27" t="s">
        <v>248</v>
      </c>
      <c r="G164" s="33" t="s">
        <v>249</v>
      </c>
      <c r="H164" s="34" t="s">
        <v>95</v>
      </c>
      <c r="I164" s="27" t="s">
        <v>1579</v>
      </c>
      <c r="J164" s="27" t="s">
        <v>251</v>
      </c>
      <c r="K164" s="27" t="s">
        <v>205</v>
      </c>
      <c r="L164" s="27" t="s">
        <v>252</v>
      </c>
      <c r="M164" s="27" t="s">
        <v>253</v>
      </c>
      <c r="N164" s="27" t="s">
        <v>1580</v>
      </c>
      <c r="O164" s="27" t="s">
        <v>1581</v>
      </c>
      <c r="P164" s="27" t="s">
        <v>1580</v>
      </c>
      <c r="Q164" s="48">
        <v>0.95</v>
      </c>
      <c r="R164" s="27" t="s">
        <v>147</v>
      </c>
      <c r="S164" s="34" t="s">
        <v>256</v>
      </c>
      <c r="T164" s="34" t="s">
        <v>257</v>
      </c>
      <c r="U164" s="34">
        <v>13399264945</v>
      </c>
      <c r="V164" s="27" t="s">
        <v>134</v>
      </c>
      <c r="W164" s="64">
        <f t="shared" si="7"/>
        <v>80</v>
      </c>
      <c r="X164" s="55">
        <v>80</v>
      </c>
      <c r="Y164" s="55">
        <v>0</v>
      </c>
      <c r="Z164" s="55">
        <v>0</v>
      </c>
      <c r="AA164" s="55">
        <v>0</v>
      </c>
      <c r="AB164" s="34">
        <v>68</v>
      </c>
      <c r="AC164" s="34">
        <v>2</v>
      </c>
      <c r="AD164" s="34" t="s">
        <v>109</v>
      </c>
      <c r="AE164" s="34" t="s">
        <v>258</v>
      </c>
      <c r="AF164" s="34" t="s">
        <v>259</v>
      </c>
      <c r="AG164" s="34"/>
      <c r="AH164" s="34"/>
      <c r="AI164" s="34" t="s">
        <v>259</v>
      </c>
      <c r="AJ164" s="27" t="s">
        <v>260</v>
      </c>
      <c r="AL164" s="13" t="s">
        <v>216</v>
      </c>
    </row>
    <row r="165" s="13" customFormat="1" ht="84" customHeight="1" spans="1:38">
      <c r="A165" s="34">
        <v>143</v>
      </c>
      <c r="B165" s="27"/>
      <c r="C165" s="26" t="s">
        <v>1582</v>
      </c>
      <c r="D165" s="26" t="s">
        <v>1583</v>
      </c>
      <c r="E165" s="26" t="s">
        <v>92</v>
      </c>
      <c r="F165" s="26" t="s">
        <v>1584</v>
      </c>
      <c r="G165" s="33" t="s">
        <v>1585</v>
      </c>
      <c r="H165" s="26" t="s">
        <v>696</v>
      </c>
      <c r="I165" s="26" t="s">
        <v>1583</v>
      </c>
      <c r="J165" s="26" t="s">
        <v>1583</v>
      </c>
      <c r="K165" s="26" t="s">
        <v>698</v>
      </c>
      <c r="L165" s="26" t="s">
        <v>699</v>
      </c>
      <c r="M165" s="26" t="s">
        <v>1586</v>
      </c>
      <c r="N165" s="26" t="s">
        <v>700</v>
      </c>
      <c r="O165" s="26" t="s">
        <v>1587</v>
      </c>
      <c r="P165" s="26" t="s">
        <v>146</v>
      </c>
      <c r="Q165" s="49">
        <v>0.95</v>
      </c>
      <c r="R165" s="27" t="s">
        <v>147</v>
      </c>
      <c r="S165" s="26" t="s">
        <v>703</v>
      </c>
      <c r="T165" s="26" t="s">
        <v>1109</v>
      </c>
      <c r="U165" s="95">
        <v>13209160567</v>
      </c>
      <c r="V165" s="27" t="s">
        <v>134</v>
      </c>
      <c r="W165" s="64">
        <f t="shared" si="7"/>
        <v>30</v>
      </c>
      <c r="X165" s="59">
        <v>30</v>
      </c>
      <c r="Y165" s="59"/>
      <c r="Z165" s="59"/>
      <c r="AA165" s="59"/>
      <c r="AB165" s="26">
        <v>80</v>
      </c>
      <c r="AC165" s="26">
        <v>20</v>
      </c>
      <c r="AD165" s="26" t="s">
        <v>109</v>
      </c>
      <c r="AE165" s="26" t="s">
        <v>109</v>
      </c>
      <c r="AF165" s="26" t="s">
        <v>109</v>
      </c>
      <c r="AG165" s="26" t="s">
        <v>135</v>
      </c>
      <c r="AH165" s="26"/>
      <c r="AI165" s="26" t="s">
        <v>135</v>
      </c>
      <c r="AJ165" s="26" t="s">
        <v>1112</v>
      </c>
      <c r="AL165" s="13" t="s">
        <v>703</v>
      </c>
    </row>
    <row r="166" s="13" customFormat="1" ht="98" customHeight="1" spans="1:38">
      <c r="A166" s="34">
        <v>144</v>
      </c>
      <c r="B166" s="27"/>
      <c r="C166" s="26" t="s">
        <v>1588</v>
      </c>
      <c r="D166" s="27" t="s">
        <v>1589</v>
      </c>
      <c r="E166" s="34" t="s">
        <v>92</v>
      </c>
      <c r="F166" s="27" t="s">
        <v>1584</v>
      </c>
      <c r="G166" s="70" t="s">
        <v>1590</v>
      </c>
      <c r="H166" s="27" t="s">
        <v>709</v>
      </c>
      <c r="I166" s="27" t="s">
        <v>1591</v>
      </c>
      <c r="J166" s="27" t="s">
        <v>1592</v>
      </c>
      <c r="K166" s="27" t="s">
        <v>698</v>
      </c>
      <c r="L166" s="27" t="s">
        <v>699</v>
      </c>
      <c r="M166" s="27" t="s">
        <v>1593</v>
      </c>
      <c r="N166" s="27" t="s">
        <v>700</v>
      </c>
      <c r="O166" s="26" t="s">
        <v>1594</v>
      </c>
      <c r="P166" s="27" t="s">
        <v>146</v>
      </c>
      <c r="Q166" s="27">
        <v>0.95</v>
      </c>
      <c r="R166" s="27" t="s">
        <v>147</v>
      </c>
      <c r="S166" s="27" t="s">
        <v>703</v>
      </c>
      <c r="T166" s="34" t="s">
        <v>1109</v>
      </c>
      <c r="U166" s="34">
        <v>13209160567</v>
      </c>
      <c r="V166" s="27" t="s">
        <v>134</v>
      </c>
      <c r="W166" s="64">
        <f t="shared" si="7"/>
        <v>280</v>
      </c>
      <c r="X166" s="59">
        <v>280</v>
      </c>
      <c r="Y166" s="59"/>
      <c r="Z166" s="55"/>
      <c r="AA166" s="55"/>
      <c r="AB166" s="34">
        <v>1933</v>
      </c>
      <c r="AC166" s="34">
        <v>71</v>
      </c>
      <c r="AD166" s="27" t="s">
        <v>109</v>
      </c>
      <c r="AE166" s="27" t="s">
        <v>109</v>
      </c>
      <c r="AF166" s="27" t="s">
        <v>109</v>
      </c>
      <c r="AG166" s="27" t="s">
        <v>135</v>
      </c>
      <c r="AH166" s="34"/>
      <c r="AI166" s="27" t="s">
        <v>135</v>
      </c>
      <c r="AJ166" s="90" t="s">
        <v>1112</v>
      </c>
      <c r="AL166" s="13" t="s">
        <v>703</v>
      </c>
    </row>
    <row r="167" s="13" customFormat="1" ht="84" customHeight="1" spans="1:38">
      <c r="A167" s="34">
        <v>145</v>
      </c>
      <c r="B167" s="27"/>
      <c r="C167" s="26" t="s">
        <v>1595</v>
      </c>
      <c r="D167" s="26" t="s">
        <v>1596</v>
      </c>
      <c r="E167" s="26" t="s">
        <v>466</v>
      </c>
      <c r="F167" s="26" t="s">
        <v>694</v>
      </c>
      <c r="G167" s="33" t="s">
        <v>1597</v>
      </c>
      <c r="H167" s="26" t="s">
        <v>696</v>
      </c>
      <c r="I167" s="26" t="s">
        <v>1598</v>
      </c>
      <c r="J167" s="26" t="s">
        <v>1598</v>
      </c>
      <c r="K167" s="26" t="s">
        <v>698</v>
      </c>
      <c r="L167" s="26" t="s">
        <v>699</v>
      </c>
      <c r="M167" s="26" t="s">
        <v>1599</v>
      </c>
      <c r="N167" s="26" t="s">
        <v>700</v>
      </c>
      <c r="O167" s="26" t="s">
        <v>1600</v>
      </c>
      <c r="P167" s="26" t="s">
        <v>146</v>
      </c>
      <c r="Q167" s="49">
        <v>0.95</v>
      </c>
      <c r="R167" s="27" t="s">
        <v>147</v>
      </c>
      <c r="S167" s="26" t="s">
        <v>703</v>
      </c>
      <c r="T167" s="26" t="s">
        <v>1109</v>
      </c>
      <c r="U167" s="95">
        <v>13209160567</v>
      </c>
      <c r="V167" s="27" t="s">
        <v>134</v>
      </c>
      <c r="W167" s="64">
        <f t="shared" si="7"/>
        <v>5</v>
      </c>
      <c r="X167" s="59">
        <v>5</v>
      </c>
      <c r="Y167" s="59"/>
      <c r="Z167" s="59"/>
      <c r="AA167" s="59"/>
      <c r="AB167" s="26">
        <v>110</v>
      </c>
      <c r="AC167" s="26">
        <v>40</v>
      </c>
      <c r="AD167" s="26" t="s">
        <v>109</v>
      </c>
      <c r="AE167" s="26" t="s">
        <v>109</v>
      </c>
      <c r="AF167" s="26" t="s">
        <v>109</v>
      </c>
      <c r="AG167" s="26" t="s">
        <v>135</v>
      </c>
      <c r="AH167" s="26"/>
      <c r="AI167" s="26" t="s">
        <v>135</v>
      </c>
      <c r="AJ167" s="26" t="s">
        <v>1112</v>
      </c>
      <c r="AL167" s="13" t="s">
        <v>703</v>
      </c>
    </row>
    <row r="168" s="13" customFormat="1" ht="114" customHeight="1" spans="1:38">
      <c r="A168" s="34">
        <v>146</v>
      </c>
      <c r="B168" s="27"/>
      <c r="C168" s="26" t="s">
        <v>1601</v>
      </c>
      <c r="D168" s="26" t="s">
        <v>1602</v>
      </c>
      <c r="E168" s="26" t="s">
        <v>92</v>
      </c>
      <c r="F168" s="26" t="s">
        <v>694</v>
      </c>
      <c r="G168" s="33" t="s">
        <v>1603</v>
      </c>
      <c r="H168" s="26" t="s">
        <v>696</v>
      </c>
      <c r="I168" s="26" t="s">
        <v>1602</v>
      </c>
      <c r="J168" s="26" t="s">
        <v>1602</v>
      </c>
      <c r="K168" s="26" t="s">
        <v>698</v>
      </c>
      <c r="L168" s="26" t="s">
        <v>699</v>
      </c>
      <c r="M168" s="26" t="s">
        <v>1604</v>
      </c>
      <c r="N168" s="26" t="s">
        <v>700</v>
      </c>
      <c r="O168" s="26" t="s">
        <v>1605</v>
      </c>
      <c r="P168" s="26" t="s">
        <v>146</v>
      </c>
      <c r="Q168" s="49">
        <v>0.95</v>
      </c>
      <c r="R168" s="27" t="s">
        <v>147</v>
      </c>
      <c r="S168" s="26" t="s">
        <v>703</v>
      </c>
      <c r="T168" s="26" t="s">
        <v>1109</v>
      </c>
      <c r="U168" s="95">
        <v>13209160567</v>
      </c>
      <c r="V168" s="27" t="s">
        <v>134</v>
      </c>
      <c r="W168" s="64">
        <f t="shared" si="7"/>
        <v>290</v>
      </c>
      <c r="X168" s="59">
        <v>290</v>
      </c>
      <c r="Y168" s="59"/>
      <c r="Z168" s="59"/>
      <c r="AA168" s="59"/>
      <c r="AB168" s="26">
        <v>1200</v>
      </c>
      <c r="AC168" s="26">
        <v>165</v>
      </c>
      <c r="AD168" s="26" t="s">
        <v>109</v>
      </c>
      <c r="AE168" s="26" t="s">
        <v>109</v>
      </c>
      <c r="AF168" s="26" t="s">
        <v>109</v>
      </c>
      <c r="AG168" s="26" t="s">
        <v>135</v>
      </c>
      <c r="AH168" s="26"/>
      <c r="AI168" s="26" t="s">
        <v>135</v>
      </c>
      <c r="AJ168" s="26" t="s">
        <v>1112</v>
      </c>
      <c r="AL168" s="13" t="s">
        <v>703</v>
      </c>
    </row>
    <row r="169" s="13" customFormat="1" ht="84" customHeight="1" spans="1:38">
      <c r="A169" s="34">
        <v>147</v>
      </c>
      <c r="B169" s="27"/>
      <c r="C169" s="26" t="s">
        <v>1606</v>
      </c>
      <c r="D169" s="33" t="s">
        <v>1607</v>
      </c>
      <c r="E169" s="34" t="s">
        <v>92</v>
      </c>
      <c r="F169" s="27" t="s">
        <v>1608</v>
      </c>
      <c r="G169" s="33" t="s">
        <v>1609</v>
      </c>
      <c r="H169" s="27" t="s">
        <v>1259</v>
      </c>
      <c r="I169" s="33" t="s">
        <v>1260</v>
      </c>
      <c r="J169" s="26" t="s">
        <v>1607</v>
      </c>
      <c r="K169" s="27" t="s">
        <v>698</v>
      </c>
      <c r="L169" s="27" t="s">
        <v>699</v>
      </c>
      <c r="M169" s="27" t="s">
        <v>1593</v>
      </c>
      <c r="N169" s="27" t="s">
        <v>1610</v>
      </c>
      <c r="O169" s="27" t="s">
        <v>1611</v>
      </c>
      <c r="P169" s="26" t="s">
        <v>187</v>
      </c>
      <c r="Q169" s="48" t="s">
        <v>313</v>
      </c>
      <c r="R169" s="27" t="s">
        <v>147</v>
      </c>
      <c r="S169" s="26" t="s">
        <v>1265</v>
      </c>
      <c r="T169" s="27" t="s">
        <v>1266</v>
      </c>
      <c r="U169" s="179" t="s">
        <v>1267</v>
      </c>
      <c r="V169" s="27" t="s">
        <v>134</v>
      </c>
      <c r="W169" s="64">
        <f t="shared" si="7"/>
        <v>280</v>
      </c>
      <c r="X169" s="55">
        <v>280</v>
      </c>
      <c r="Y169" s="55">
        <v>0</v>
      </c>
      <c r="Z169" s="55">
        <v>0</v>
      </c>
      <c r="AA169" s="55">
        <v>0</v>
      </c>
      <c r="AB169" s="34">
        <v>600</v>
      </c>
      <c r="AC169" s="27" t="s">
        <v>509</v>
      </c>
      <c r="AD169" s="34" t="s">
        <v>109</v>
      </c>
      <c r="AE169" s="34" t="s">
        <v>109</v>
      </c>
      <c r="AF169" s="34" t="s">
        <v>109</v>
      </c>
      <c r="AG169" s="34"/>
      <c r="AH169" s="34"/>
      <c r="AI169" s="34" t="s">
        <v>135</v>
      </c>
      <c r="AJ169" s="27"/>
      <c r="AL169" s="13" t="s">
        <v>1265</v>
      </c>
    </row>
    <row r="170" s="13" customFormat="1" ht="84" customHeight="1" spans="1:38">
      <c r="A170" s="34">
        <v>148</v>
      </c>
      <c r="B170" s="27"/>
      <c r="C170" s="26" t="s">
        <v>1612</v>
      </c>
      <c r="D170" s="26" t="s">
        <v>1613</v>
      </c>
      <c r="E170" s="34" t="s">
        <v>92</v>
      </c>
      <c r="F170" s="26" t="s">
        <v>1614</v>
      </c>
      <c r="G170" s="33" t="s">
        <v>1615</v>
      </c>
      <c r="H170" s="26" t="s">
        <v>1616</v>
      </c>
      <c r="I170" s="26" t="s">
        <v>1617</v>
      </c>
      <c r="J170" s="26" t="s">
        <v>1618</v>
      </c>
      <c r="K170" s="27" t="s">
        <v>698</v>
      </c>
      <c r="L170" s="27" t="s">
        <v>699</v>
      </c>
      <c r="M170" s="26" t="s">
        <v>1107</v>
      </c>
      <c r="N170" s="26" t="s">
        <v>1619</v>
      </c>
      <c r="O170" s="26" t="s">
        <v>1620</v>
      </c>
      <c r="P170" s="26" t="s">
        <v>187</v>
      </c>
      <c r="Q170" s="48" t="s">
        <v>313</v>
      </c>
      <c r="R170" s="27" t="s">
        <v>147</v>
      </c>
      <c r="S170" s="26" t="s">
        <v>1265</v>
      </c>
      <c r="T170" s="26" t="s">
        <v>1266</v>
      </c>
      <c r="U170" s="180" t="s">
        <v>1267</v>
      </c>
      <c r="V170" s="27" t="s">
        <v>134</v>
      </c>
      <c r="W170" s="64">
        <f t="shared" si="7"/>
        <v>100</v>
      </c>
      <c r="X170" s="59">
        <v>100</v>
      </c>
      <c r="Y170" s="59">
        <v>0</v>
      </c>
      <c r="Z170" s="59">
        <v>0</v>
      </c>
      <c r="AA170" s="59">
        <v>0</v>
      </c>
      <c r="AB170" s="26">
        <v>1661</v>
      </c>
      <c r="AC170" s="26" t="s">
        <v>1620</v>
      </c>
      <c r="AD170" s="26" t="s">
        <v>135</v>
      </c>
      <c r="AE170" s="26" t="s">
        <v>109</v>
      </c>
      <c r="AF170" s="26" t="s">
        <v>109</v>
      </c>
      <c r="AG170" s="26" t="s">
        <v>135</v>
      </c>
      <c r="AH170" s="26" t="s">
        <v>1621</v>
      </c>
      <c r="AI170" s="26" t="s">
        <v>135</v>
      </c>
      <c r="AJ170" s="26" t="s">
        <v>1622</v>
      </c>
      <c r="AL170" s="13" t="s">
        <v>1265</v>
      </c>
    </row>
    <row r="171" s="13" customFormat="1" ht="94" customHeight="1" spans="1:38">
      <c r="A171" s="34">
        <v>149</v>
      </c>
      <c r="B171" s="27"/>
      <c r="C171" s="26" t="s">
        <v>1623</v>
      </c>
      <c r="D171" s="33" t="s">
        <v>1624</v>
      </c>
      <c r="E171" s="33" t="s">
        <v>92</v>
      </c>
      <c r="F171" s="33" t="s">
        <v>1625</v>
      </c>
      <c r="G171" s="33" t="s">
        <v>1626</v>
      </c>
      <c r="H171" s="33" t="s">
        <v>203</v>
      </c>
      <c r="I171" s="33" t="s">
        <v>1627</v>
      </c>
      <c r="J171" s="33" t="s">
        <v>1628</v>
      </c>
      <c r="K171" s="33" t="s">
        <v>326</v>
      </c>
      <c r="L171" s="33" t="s">
        <v>354</v>
      </c>
      <c r="M171" s="33" t="s">
        <v>1629</v>
      </c>
      <c r="N171" s="33" t="s">
        <v>1630</v>
      </c>
      <c r="O171" s="33" t="s">
        <v>1631</v>
      </c>
      <c r="P171" s="33" t="s">
        <v>1632</v>
      </c>
      <c r="Q171" s="33" t="s">
        <v>961</v>
      </c>
      <c r="R171" s="27" t="s">
        <v>147</v>
      </c>
      <c r="S171" s="27" t="s">
        <v>962</v>
      </c>
      <c r="T171" s="33" t="s">
        <v>963</v>
      </c>
      <c r="U171" s="33" t="s">
        <v>964</v>
      </c>
      <c r="V171" s="27" t="s">
        <v>134</v>
      </c>
      <c r="W171" s="64">
        <f t="shared" si="7"/>
        <v>50</v>
      </c>
      <c r="X171" s="59">
        <v>50</v>
      </c>
      <c r="Y171" s="59">
        <v>0</v>
      </c>
      <c r="Z171" s="59">
        <v>0</v>
      </c>
      <c r="AA171" s="59">
        <v>0</v>
      </c>
      <c r="AB171" s="27">
        <v>191</v>
      </c>
      <c r="AC171" s="27">
        <v>91</v>
      </c>
      <c r="AD171" s="33" t="s">
        <v>109</v>
      </c>
      <c r="AE171" s="33" t="s">
        <v>109</v>
      </c>
      <c r="AF171" s="33" t="s">
        <v>135</v>
      </c>
      <c r="AG171" s="33" t="s">
        <v>135</v>
      </c>
      <c r="AH171" s="33" t="s">
        <v>1633</v>
      </c>
      <c r="AI171" s="33" t="s">
        <v>135</v>
      </c>
      <c r="AJ171" s="33" t="s">
        <v>1633</v>
      </c>
      <c r="AL171" s="13" t="s">
        <v>962</v>
      </c>
    </row>
    <row r="172" s="13" customFormat="1" ht="84" customHeight="1" spans="1:38">
      <c r="A172" s="34">
        <v>150</v>
      </c>
      <c r="B172" s="27"/>
      <c r="C172" s="27" t="s">
        <v>1634</v>
      </c>
      <c r="D172" s="27" t="s">
        <v>1635</v>
      </c>
      <c r="E172" s="34" t="s">
        <v>92</v>
      </c>
      <c r="F172" s="27" t="s">
        <v>943</v>
      </c>
      <c r="G172" s="33" t="s">
        <v>1636</v>
      </c>
      <c r="H172" s="34" t="s">
        <v>95</v>
      </c>
      <c r="I172" s="27" t="s">
        <v>1637</v>
      </c>
      <c r="J172" s="27" t="s">
        <v>1638</v>
      </c>
      <c r="K172" s="27" t="s">
        <v>1639</v>
      </c>
      <c r="L172" s="27" t="s">
        <v>908</v>
      </c>
      <c r="M172" s="27" t="s">
        <v>1640</v>
      </c>
      <c r="N172" s="27" t="s">
        <v>1641</v>
      </c>
      <c r="O172" s="27" t="s">
        <v>1642</v>
      </c>
      <c r="P172" s="27" t="s">
        <v>1643</v>
      </c>
      <c r="Q172" s="27" t="s">
        <v>927</v>
      </c>
      <c r="R172" s="27" t="s">
        <v>147</v>
      </c>
      <c r="S172" s="27" t="s">
        <v>917</v>
      </c>
      <c r="T172" s="34" t="s">
        <v>915</v>
      </c>
      <c r="U172" s="34">
        <v>13892644130</v>
      </c>
      <c r="V172" s="27" t="s">
        <v>134</v>
      </c>
      <c r="W172" s="64">
        <f t="shared" si="7"/>
        <v>30</v>
      </c>
      <c r="X172" s="55">
        <v>30</v>
      </c>
      <c r="Y172" s="55">
        <v>0</v>
      </c>
      <c r="Z172" s="55">
        <v>0</v>
      </c>
      <c r="AA172" s="55">
        <v>0</v>
      </c>
      <c r="AB172" s="34">
        <v>216</v>
      </c>
      <c r="AC172" s="34">
        <v>13</v>
      </c>
      <c r="AD172" s="34" t="s">
        <v>135</v>
      </c>
      <c r="AE172" s="34" t="s">
        <v>109</v>
      </c>
      <c r="AF172" s="34" t="s">
        <v>109</v>
      </c>
      <c r="AG172" s="34" t="s">
        <v>109</v>
      </c>
      <c r="AH172" s="34"/>
      <c r="AI172" s="34" t="s">
        <v>109</v>
      </c>
      <c r="AJ172" s="34"/>
      <c r="AL172" s="13" t="s">
        <v>917</v>
      </c>
    </row>
    <row r="173" s="13" customFormat="1" ht="102" customHeight="1" spans="1:38">
      <c r="A173" s="34">
        <v>151</v>
      </c>
      <c r="B173" s="27"/>
      <c r="C173" s="26" t="s">
        <v>1644</v>
      </c>
      <c r="D173" s="27" t="s">
        <v>1645</v>
      </c>
      <c r="E173" s="27" t="s">
        <v>92</v>
      </c>
      <c r="F173" s="27" t="s">
        <v>714</v>
      </c>
      <c r="G173" s="33" t="s">
        <v>1646</v>
      </c>
      <c r="H173" s="27" t="s">
        <v>716</v>
      </c>
      <c r="I173" s="27" t="s">
        <v>717</v>
      </c>
      <c r="J173" s="27" t="s">
        <v>1647</v>
      </c>
      <c r="K173" s="27" t="s">
        <v>719</v>
      </c>
      <c r="L173" s="27" t="s">
        <v>720</v>
      </c>
      <c r="M173" s="27" t="s">
        <v>721</v>
      </c>
      <c r="N173" s="27" t="s">
        <v>722</v>
      </c>
      <c r="O173" s="27" t="s">
        <v>722</v>
      </c>
      <c r="P173" s="27" t="s">
        <v>723</v>
      </c>
      <c r="Q173" s="27" t="s">
        <v>724</v>
      </c>
      <c r="R173" s="27" t="s">
        <v>147</v>
      </c>
      <c r="S173" s="27" t="s">
        <v>714</v>
      </c>
      <c r="T173" s="27" t="s">
        <v>1648</v>
      </c>
      <c r="U173" s="60">
        <v>13891662169</v>
      </c>
      <c r="V173" s="27" t="s">
        <v>134</v>
      </c>
      <c r="W173" s="64">
        <f t="shared" si="7"/>
        <v>80</v>
      </c>
      <c r="X173" s="59">
        <v>80</v>
      </c>
      <c r="Y173" s="59">
        <v>0</v>
      </c>
      <c r="Z173" s="59">
        <v>0</v>
      </c>
      <c r="AA173" s="59">
        <v>0</v>
      </c>
      <c r="AB173" s="27" t="s">
        <v>1649</v>
      </c>
      <c r="AC173" s="27" t="s">
        <v>1649</v>
      </c>
      <c r="AD173" s="27" t="s">
        <v>109</v>
      </c>
      <c r="AE173" s="27" t="s">
        <v>109</v>
      </c>
      <c r="AF173" s="27"/>
      <c r="AG173" s="27" t="s">
        <v>135</v>
      </c>
      <c r="AH173" s="27" t="s">
        <v>135</v>
      </c>
      <c r="AI173" s="27" t="s">
        <v>135</v>
      </c>
      <c r="AJ173" s="27"/>
      <c r="AL173" s="13" t="s">
        <v>725</v>
      </c>
    </row>
    <row r="174" s="13" customFormat="1" ht="84" customHeight="1" spans="1:38">
      <c r="A174" s="34">
        <v>152</v>
      </c>
      <c r="B174" s="27"/>
      <c r="C174" s="99" t="s">
        <v>1650</v>
      </c>
      <c r="D174" s="99" t="s">
        <v>1651</v>
      </c>
      <c r="E174" s="99" t="s">
        <v>92</v>
      </c>
      <c r="F174" s="99" t="s">
        <v>1652</v>
      </c>
      <c r="G174" s="100" t="s">
        <v>1653</v>
      </c>
      <c r="H174" s="99" t="s">
        <v>1654</v>
      </c>
      <c r="I174" s="99" t="s">
        <v>1655</v>
      </c>
      <c r="J174" s="99" t="s">
        <v>1651</v>
      </c>
      <c r="K174" s="99" t="s">
        <v>698</v>
      </c>
      <c r="L174" s="99" t="s">
        <v>699</v>
      </c>
      <c r="M174" s="99">
        <v>217</v>
      </c>
      <c r="N174" s="99" t="s">
        <v>1656</v>
      </c>
      <c r="O174" s="99" t="s">
        <v>1657</v>
      </c>
      <c r="P174" s="99" t="s">
        <v>146</v>
      </c>
      <c r="Q174" s="99" t="s">
        <v>313</v>
      </c>
      <c r="R174" s="27" t="s">
        <v>147</v>
      </c>
      <c r="S174" s="99" t="s">
        <v>1265</v>
      </c>
      <c r="T174" s="99" t="s">
        <v>1266</v>
      </c>
      <c r="U174" s="181" t="s">
        <v>1267</v>
      </c>
      <c r="V174" s="27" t="s">
        <v>134</v>
      </c>
      <c r="W174" s="64">
        <f t="shared" si="7"/>
        <v>217</v>
      </c>
      <c r="X174" s="114">
        <v>217</v>
      </c>
      <c r="Y174" s="114">
        <v>0</v>
      </c>
      <c r="Z174" s="114">
        <v>0</v>
      </c>
      <c r="AA174" s="114"/>
      <c r="AB174" s="99" t="s">
        <v>1658</v>
      </c>
      <c r="AC174" s="99" t="s">
        <v>1659</v>
      </c>
      <c r="AD174" s="99"/>
      <c r="AE174" s="99" t="s">
        <v>109</v>
      </c>
      <c r="AF174" s="99" t="s">
        <v>109</v>
      </c>
      <c r="AG174" s="99" t="s">
        <v>109</v>
      </c>
      <c r="AH174" s="99"/>
      <c r="AI174" s="99" t="s">
        <v>135</v>
      </c>
      <c r="AJ174" s="99"/>
      <c r="AL174" s="13" t="s">
        <v>1265</v>
      </c>
    </row>
    <row r="175" s="15" customFormat="1" ht="53" customHeight="1" spans="1:38">
      <c r="A175" s="34">
        <v>153</v>
      </c>
      <c r="B175" s="27"/>
      <c r="C175" s="99" t="s">
        <v>1660</v>
      </c>
      <c r="D175" s="100" t="s">
        <v>1661</v>
      </c>
      <c r="E175" s="99" t="s">
        <v>92</v>
      </c>
      <c r="F175" s="99" t="s">
        <v>156</v>
      </c>
      <c r="G175" s="100" t="s">
        <v>1662</v>
      </c>
      <c r="H175" s="99" t="s">
        <v>1662</v>
      </c>
      <c r="I175" s="100" t="s">
        <v>1663</v>
      </c>
      <c r="J175" s="100" t="s">
        <v>1664</v>
      </c>
      <c r="K175" s="99" t="s">
        <v>160</v>
      </c>
      <c r="L175" s="99" t="s">
        <v>161</v>
      </c>
      <c r="M175" s="99" t="s">
        <v>1665</v>
      </c>
      <c r="N175" s="99" t="s">
        <v>163</v>
      </c>
      <c r="O175" s="99" t="s">
        <v>164</v>
      </c>
      <c r="P175" s="99" t="s">
        <v>165</v>
      </c>
      <c r="Q175" s="99" t="s">
        <v>166</v>
      </c>
      <c r="R175" s="27" t="s">
        <v>147</v>
      </c>
      <c r="S175" s="99" t="s">
        <v>167</v>
      </c>
      <c r="T175" s="99" t="s">
        <v>168</v>
      </c>
      <c r="U175" s="115" t="s">
        <v>169</v>
      </c>
      <c r="V175" s="116"/>
      <c r="W175" s="64">
        <f t="shared" si="7"/>
        <v>70</v>
      </c>
      <c r="X175" s="114">
        <v>70</v>
      </c>
      <c r="Y175" s="114"/>
      <c r="Z175" s="114"/>
      <c r="AA175" s="114"/>
      <c r="AB175" s="99" t="s">
        <v>1666</v>
      </c>
      <c r="AC175" s="99" t="s">
        <v>1667</v>
      </c>
      <c r="AD175" s="99" t="s">
        <v>109</v>
      </c>
      <c r="AE175" s="99" t="s">
        <v>109</v>
      </c>
      <c r="AF175" s="99"/>
      <c r="AG175" s="99" t="s">
        <v>135</v>
      </c>
      <c r="AH175" s="99" t="s">
        <v>135</v>
      </c>
      <c r="AI175" s="99" t="s">
        <v>135</v>
      </c>
      <c r="AJ175" s="99"/>
      <c r="AL175" s="15" t="s">
        <v>172</v>
      </c>
    </row>
    <row r="176" s="15" customFormat="1" ht="53" customHeight="1" spans="1:38">
      <c r="A176" s="34">
        <v>154</v>
      </c>
      <c r="B176" s="27"/>
      <c r="C176" s="99" t="s">
        <v>1668</v>
      </c>
      <c r="D176" s="100" t="s">
        <v>1669</v>
      </c>
      <c r="E176" s="99" t="s">
        <v>92</v>
      </c>
      <c r="F176" s="99" t="s">
        <v>156</v>
      </c>
      <c r="G176" s="100" t="s">
        <v>157</v>
      </c>
      <c r="H176" s="99" t="s">
        <v>158</v>
      </c>
      <c r="I176" s="99" t="s">
        <v>158</v>
      </c>
      <c r="J176" s="99" t="s">
        <v>159</v>
      </c>
      <c r="K176" s="99" t="s">
        <v>160</v>
      </c>
      <c r="L176" s="99" t="s">
        <v>161</v>
      </c>
      <c r="M176" s="99" t="s">
        <v>1670</v>
      </c>
      <c r="N176" s="99" t="s">
        <v>163</v>
      </c>
      <c r="O176" s="99" t="s">
        <v>164</v>
      </c>
      <c r="P176" s="99" t="s">
        <v>165</v>
      </c>
      <c r="Q176" s="99" t="s">
        <v>166</v>
      </c>
      <c r="R176" s="27" t="s">
        <v>147</v>
      </c>
      <c r="S176" s="99" t="s">
        <v>167</v>
      </c>
      <c r="T176" s="99" t="s">
        <v>168</v>
      </c>
      <c r="U176" s="115" t="s">
        <v>169</v>
      </c>
      <c r="V176" s="116"/>
      <c r="W176" s="64">
        <f t="shared" si="7"/>
        <v>45</v>
      </c>
      <c r="X176" s="114">
        <v>45</v>
      </c>
      <c r="Y176" s="114"/>
      <c r="Z176" s="114"/>
      <c r="AA176" s="114"/>
      <c r="AB176" s="99" t="s">
        <v>170</v>
      </c>
      <c r="AC176" s="99" t="s">
        <v>171</v>
      </c>
      <c r="AD176" s="99" t="s">
        <v>109</v>
      </c>
      <c r="AE176" s="99" t="s">
        <v>109</v>
      </c>
      <c r="AF176" s="99"/>
      <c r="AG176" s="99" t="s">
        <v>135</v>
      </c>
      <c r="AH176" s="99" t="s">
        <v>135</v>
      </c>
      <c r="AI176" s="99" t="s">
        <v>135</v>
      </c>
      <c r="AJ176" s="99"/>
      <c r="AL176" s="15" t="s">
        <v>172</v>
      </c>
    </row>
    <row r="177" s="15" customFormat="1" ht="74" customHeight="1" spans="1:38">
      <c r="A177" s="34">
        <v>155</v>
      </c>
      <c r="B177" s="27"/>
      <c r="C177" s="101" t="s">
        <v>1671</v>
      </c>
      <c r="D177" s="80" t="s">
        <v>1672</v>
      </c>
      <c r="E177" s="32" t="s">
        <v>92</v>
      </c>
      <c r="F177" s="32" t="s">
        <v>1673</v>
      </c>
      <c r="G177" s="33" t="s">
        <v>843</v>
      </c>
      <c r="H177" s="27" t="s">
        <v>844</v>
      </c>
      <c r="I177" s="32" t="s">
        <v>1674</v>
      </c>
      <c r="J177" s="32" t="s">
        <v>1674</v>
      </c>
      <c r="K177" s="27" t="s">
        <v>845</v>
      </c>
      <c r="L177" s="27" t="s">
        <v>184</v>
      </c>
      <c r="M177" s="27" t="s">
        <v>1675</v>
      </c>
      <c r="N177" s="27" t="s">
        <v>186</v>
      </c>
      <c r="O177" s="27" t="s">
        <v>164</v>
      </c>
      <c r="P177" s="27" t="s">
        <v>165</v>
      </c>
      <c r="Q177" s="27" t="s">
        <v>166</v>
      </c>
      <c r="R177" s="27" t="s">
        <v>147</v>
      </c>
      <c r="S177" s="27" t="s">
        <v>167</v>
      </c>
      <c r="T177" s="99" t="s">
        <v>168</v>
      </c>
      <c r="U177" s="115" t="s">
        <v>169</v>
      </c>
      <c r="V177" s="101"/>
      <c r="W177" s="64">
        <f t="shared" si="7"/>
        <v>290</v>
      </c>
      <c r="X177" s="59">
        <v>290</v>
      </c>
      <c r="Y177" s="59"/>
      <c r="Z177" s="59"/>
      <c r="AA177" s="59"/>
      <c r="AB177" s="27" t="s">
        <v>1676</v>
      </c>
      <c r="AC177" s="27" t="s">
        <v>1677</v>
      </c>
      <c r="AD177" s="27" t="s">
        <v>109</v>
      </c>
      <c r="AE177" s="27" t="s">
        <v>109</v>
      </c>
      <c r="AF177" s="27" t="s">
        <v>109</v>
      </c>
      <c r="AG177" s="27" t="s">
        <v>135</v>
      </c>
      <c r="AH177" s="27" t="s">
        <v>135</v>
      </c>
      <c r="AI177" s="27" t="s">
        <v>135</v>
      </c>
      <c r="AJ177" s="27"/>
      <c r="AL177" s="15" t="s">
        <v>172</v>
      </c>
    </row>
    <row r="178" s="15" customFormat="1" ht="53" customHeight="1" spans="1:38">
      <c r="A178" s="34">
        <v>156</v>
      </c>
      <c r="B178" s="27"/>
      <c r="C178" s="99" t="s">
        <v>1678</v>
      </c>
      <c r="D178" s="100" t="s">
        <v>1679</v>
      </c>
      <c r="E178" s="99" t="s">
        <v>92</v>
      </c>
      <c r="F178" s="99" t="s">
        <v>156</v>
      </c>
      <c r="G178" s="100" t="s">
        <v>1680</v>
      </c>
      <c r="H178" s="99" t="s">
        <v>1680</v>
      </c>
      <c r="I178" s="99" t="s">
        <v>1681</v>
      </c>
      <c r="J178" s="99" t="s">
        <v>1682</v>
      </c>
      <c r="K178" s="99" t="s">
        <v>160</v>
      </c>
      <c r="L178" s="99" t="s">
        <v>161</v>
      </c>
      <c r="M178" s="99" t="s">
        <v>1683</v>
      </c>
      <c r="N178" s="99" t="s">
        <v>1684</v>
      </c>
      <c r="O178" s="99" t="s">
        <v>1680</v>
      </c>
      <c r="P178" s="99" t="s">
        <v>165</v>
      </c>
      <c r="Q178" s="99" t="s">
        <v>166</v>
      </c>
      <c r="R178" s="27" t="s">
        <v>147</v>
      </c>
      <c r="S178" s="99" t="s">
        <v>167</v>
      </c>
      <c r="T178" s="99" t="s">
        <v>168</v>
      </c>
      <c r="U178" s="115" t="s">
        <v>169</v>
      </c>
      <c r="V178" s="116"/>
      <c r="W178" s="64">
        <f t="shared" si="7"/>
        <v>150</v>
      </c>
      <c r="X178" s="114">
        <v>150</v>
      </c>
      <c r="Y178" s="114"/>
      <c r="Z178" s="114"/>
      <c r="AA178" s="114"/>
      <c r="AB178" s="99" t="s">
        <v>170</v>
      </c>
      <c r="AC178" s="99" t="s">
        <v>1685</v>
      </c>
      <c r="AD178" s="99" t="s">
        <v>109</v>
      </c>
      <c r="AE178" s="99" t="s">
        <v>109</v>
      </c>
      <c r="AF178" s="99"/>
      <c r="AG178" s="99" t="s">
        <v>135</v>
      </c>
      <c r="AH178" s="99" t="s">
        <v>135</v>
      </c>
      <c r="AI178" s="99" t="s">
        <v>135</v>
      </c>
      <c r="AJ178" s="99"/>
      <c r="AL178" s="15" t="s">
        <v>172</v>
      </c>
    </row>
    <row r="179" s="13" customFormat="1" ht="48" customHeight="1" spans="1:38">
      <c r="A179" s="34">
        <v>157</v>
      </c>
      <c r="B179" s="27"/>
      <c r="C179" s="27" t="s">
        <v>1686</v>
      </c>
      <c r="D179" s="27" t="s">
        <v>1687</v>
      </c>
      <c r="E179" s="34" t="s">
        <v>92</v>
      </c>
      <c r="F179" s="27" t="s">
        <v>220</v>
      </c>
      <c r="G179" s="39" t="s">
        <v>433</v>
      </c>
      <c r="H179" s="42" t="s">
        <v>434</v>
      </c>
      <c r="I179" s="27" t="s">
        <v>1688</v>
      </c>
      <c r="J179" s="42" t="s">
        <v>1689</v>
      </c>
      <c r="K179" s="27" t="s">
        <v>326</v>
      </c>
      <c r="L179" s="27" t="s">
        <v>354</v>
      </c>
      <c r="M179" s="42" t="s">
        <v>1690</v>
      </c>
      <c r="N179" s="27" t="s">
        <v>356</v>
      </c>
      <c r="O179" s="27" t="s">
        <v>357</v>
      </c>
      <c r="P179" s="27" t="s">
        <v>358</v>
      </c>
      <c r="Q179" s="27" t="s">
        <v>359</v>
      </c>
      <c r="R179" s="27" t="s">
        <v>147</v>
      </c>
      <c r="S179" s="27" t="s">
        <v>231</v>
      </c>
      <c r="T179" s="27" t="s">
        <v>232</v>
      </c>
      <c r="U179" s="27">
        <v>13772805200</v>
      </c>
      <c r="V179" s="27" t="s">
        <v>108</v>
      </c>
      <c r="W179" s="64">
        <f t="shared" si="7"/>
        <v>40</v>
      </c>
      <c r="X179" s="55">
        <v>40</v>
      </c>
      <c r="Y179" s="55"/>
      <c r="Z179" s="55"/>
      <c r="AA179" s="55"/>
      <c r="AB179" s="34">
        <v>605</v>
      </c>
      <c r="AC179" s="34">
        <v>72</v>
      </c>
      <c r="AD179" s="34" t="s">
        <v>135</v>
      </c>
      <c r="AE179" s="34" t="s">
        <v>109</v>
      </c>
      <c r="AF179" s="34" t="s">
        <v>135</v>
      </c>
      <c r="AG179" s="34" t="s">
        <v>109</v>
      </c>
      <c r="AH179" s="34"/>
      <c r="AI179" s="34" t="s">
        <v>109</v>
      </c>
      <c r="AJ179" s="34"/>
      <c r="AK179" s="9" t="s">
        <v>152</v>
      </c>
      <c r="AL179" s="13" t="s">
        <v>231</v>
      </c>
    </row>
    <row r="180" s="13" customFormat="1" ht="48" customHeight="1" spans="1:38">
      <c r="A180" s="34">
        <v>158</v>
      </c>
      <c r="B180" s="27"/>
      <c r="C180" s="27" t="s">
        <v>1691</v>
      </c>
      <c r="D180" s="27" t="s">
        <v>1692</v>
      </c>
      <c r="E180" s="34" t="s">
        <v>92</v>
      </c>
      <c r="F180" s="27" t="s">
        <v>432</v>
      </c>
      <c r="G180" s="33" t="s">
        <v>1693</v>
      </c>
      <c r="H180" s="34" t="s">
        <v>95</v>
      </c>
      <c r="I180" s="27" t="s">
        <v>1694</v>
      </c>
      <c r="J180" s="42" t="s">
        <v>1695</v>
      </c>
      <c r="K180" s="27" t="s">
        <v>326</v>
      </c>
      <c r="L180" s="27" t="s">
        <v>354</v>
      </c>
      <c r="M180" s="42" t="s">
        <v>355</v>
      </c>
      <c r="N180" s="27" t="s">
        <v>356</v>
      </c>
      <c r="O180" s="27" t="s">
        <v>357</v>
      </c>
      <c r="P180" s="27" t="s">
        <v>358</v>
      </c>
      <c r="Q180" s="27" t="s">
        <v>359</v>
      </c>
      <c r="R180" s="27" t="s">
        <v>147</v>
      </c>
      <c r="S180" s="27" t="s">
        <v>231</v>
      </c>
      <c r="T180" s="27" t="s">
        <v>232</v>
      </c>
      <c r="U180" s="27">
        <v>13772805200</v>
      </c>
      <c r="V180" s="27" t="s">
        <v>108</v>
      </c>
      <c r="W180" s="64">
        <f t="shared" si="7"/>
        <v>200</v>
      </c>
      <c r="X180" s="55">
        <v>200</v>
      </c>
      <c r="Y180" s="55"/>
      <c r="Z180" s="55"/>
      <c r="AA180" s="55"/>
      <c r="AB180" s="34">
        <v>368</v>
      </c>
      <c r="AC180" s="34">
        <v>228</v>
      </c>
      <c r="AD180" s="34" t="s">
        <v>109</v>
      </c>
      <c r="AE180" s="34" t="s">
        <v>109</v>
      </c>
      <c r="AF180" s="34" t="s">
        <v>135</v>
      </c>
      <c r="AG180" s="34" t="s">
        <v>109</v>
      </c>
      <c r="AH180" s="34"/>
      <c r="AI180" s="34" t="s">
        <v>109</v>
      </c>
      <c r="AJ180" s="34"/>
      <c r="AK180" s="13" t="s">
        <v>152</v>
      </c>
      <c r="AL180" s="13" t="s">
        <v>231</v>
      </c>
    </row>
    <row r="181" s="13" customFormat="1" ht="48" customHeight="1" spans="1:38">
      <c r="A181" s="34">
        <v>159</v>
      </c>
      <c r="B181" s="102"/>
      <c r="C181" s="27" t="s">
        <v>1696</v>
      </c>
      <c r="D181" s="103" t="s">
        <v>1697</v>
      </c>
      <c r="E181" s="104" t="s">
        <v>92</v>
      </c>
      <c r="F181" s="104" t="s">
        <v>903</v>
      </c>
      <c r="G181" s="105" t="s">
        <v>1698</v>
      </c>
      <c r="H181" s="104" t="s">
        <v>1699</v>
      </c>
      <c r="I181" s="110" t="s">
        <v>1698</v>
      </c>
      <c r="J181" s="111" t="s">
        <v>1700</v>
      </c>
      <c r="K181" s="110" t="s">
        <v>946</v>
      </c>
      <c r="L181" s="110" t="s">
        <v>908</v>
      </c>
      <c r="M181" s="110" t="s">
        <v>1701</v>
      </c>
      <c r="N181" s="110" t="s">
        <v>1702</v>
      </c>
      <c r="O181" s="110" t="s">
        <v>1703</v>
      </c>
      <c r="P181" s="110" t="s">
        <v>939</v>
      </c>
      <c r="Q181" s="110" t="s">
        <v>913</v>
      </c>
      <c r="R181" s="27" t="s">
        <v>147</v>
      </c>
      <c r="S181" s="104" t="s">
        <v>950</v>
      </c>
      <c r="T181" s="104" t="s">
        <v>915</v>
      </c>
      <c r="U181" s="104">
        <v>13892644130</v>
      </c>
      <c r="V181" s="104" t="s">
        <v>1704</v>
      </c>
      <c r="W181" s="117">
        <f t="shared" si="7"/>
        <v>60</v>
      </c>
      <c r="X181" s="117">
        <v>60</v>
      </c>
      <c r="Y181" s="117">
        <v>0</v>
      </c>
      <c r="Z181" s="117">
        <v>0</v>
      </c>
      <c r="AA181" s="57"/>
      <c r="AB181" s="34"/>
      <c r="AC181" s="27"/>
      <c r="AD181" s="27"/>
      <c r="AE181" s="27"/>
      <c r="AF181" s="27"/>
      <c r="AG181" s="27"/>
      <c r="AH181" s="27"/>
      <c r="AI181" s="27"/>
      <c r="AJ181" s="27"/>
      <c r="AL181" s="13" t="s">
        <v>917</v>
      </c>
    </row>
    <row r="182" s="13" customFormat="1" ht="48" customHeight="1" spans="1:38">
      <c r="A182" s="34">
        <v>160</v>
      </c>
      <c r="B182" s="102"/>
      <c r="C182" s="27" t="s">
        <v>1705</v>
      </c>
      <c r="D182" s="102" t="s">
        <v>1706</v>
      </c>
      <c r="E182" s="102" t="s">
        <v>524</v>
      </c>
      <c r="F182" s="102" t="s">
        <v>1707</v>
      </c>
      <c r="G182" s="102" t="s">
        <v>433</v>
      </c>
      <c r="H182" s="102" t="s">
        <v>1708</v>
      </c>
      <c r="I182" s="27" t="s">
        <v>1709</v>
      </c>
      <c r="J182" s="27" t="s">
        <v>1710</v>
      </c>
      <c r="K182" s="27" t="s">
        <v>698</v>
      </c>
      <c r="L182" s="27" t="s">
        <v>354</v>
      </c>
      <c r="M182" s="27" t="s">
        <v>1711</v>
      </c>
      <c r="N182" s="27" t="s">
        <v>1712</v>
      </c>
      <c r="O182" s="27" t="s">
        <v>1713</v>
      </c>
      <c r="P182" s="27" t="s">
        <v>1714</v>
      </c>
      <c r="Q182" s="118" t="s">
        <v>913</v>
      </c>
      <c r="R182" s="102" t="s">
        <v>147</v>
      </c>
      <c r="S182" s="102" t="s">
        <v>231</v>
      </c>
      <c r="T182" s="102" t="s">
        <v>232</v>
      </c>
      <c r="U182" s="119">
        <v>13772805200</v>
      </c>
      <c r="V182" s="104" t="s">
        <v>1704</v>
      </c>
      <c r="W182" s="117">
        <f t="shared" si="7"/>
        <v>303</v>
      </c>
      <c r="X182" s="57">
        <v>135</v>
      </c>
      <c r="Y182" s="57"/>
      <c r="Z182" s="57"/>
      <c r="AA182" s="57">
        <v>168</v>
      </c>
      <c r="AB182" s="34">
        <v>98</v>
      </c>
      <c r="AC182" s="27" t="s">
        <v>135</v>
      </c>
      <c r="AD182" s="27" t="s">
        <v>109</v>
      </c>
      <c r="AE182" s="27" t="s">
        <v>109</v>
      </c>
      <c r="AF182" s="27" t="s">
        <v>109</v>
      </c>
      <c r="AG182" s="27"/>
      <c r="AH182" s="27" t="s">
        <v>109</v>
      </c>
      <c r="AI182" s="27"/>
      <c r="AJ182" s="27"/>
      <c r="AL182" s="13" t="s">
        <v>231</v>
      </c>
    </row>
    <row r="183" s="9" customFormat="1" ht="54" customHeight="1" spans="1:36">
      <c r="A183" s="25"/>
      <c r="B183" s="26" t="s">
        <v>16</v>
      </c>
      <c r="C183" s="25"/>
      <c r="D183" s="25"/>
      <c r="E183" s="25"/>
      <c r="F183" s="25"/>
      <c r="G183" s="25"/>
      <c r="H183" s="25"/>
      <c r="I183" s="25"/>
      <c r="J183" s="25"/>
      <c r="K183" s="25"/>
      <c r="L183" s="25"/>
      <c r="M183" s="25"/>
      <c r="N183" s="25"/>
      <c r="O183" s="25"/>
      <c r="P183" s="25"/>
      <c r="Q183" s="25"/>
      <c r="R183" s="25"/>
      <c r="S183" s="25"/>
      <c r="T183" s="25"/>
      <c r="U183" s="25"/>
      <c r="V183" s="25"/>
      <c r="W183" s="55">
        <f>W184+W186</f>
        <v>476</v>
      </c>
      <c r="X183" s="55">
        <f>X184+X186</f>
        <v>476</v>
      </c>
      <c r="Y183" s="55">
        <f>Y184+Y186</f>
        <v>0</v>
      </c>
      <c r="Z183" s="55">
        <f>Z184+Z186</f>
        <v>0</v>
      </c>
      <c r="AA183" s="55">
        <f>AA184+AA186</f>
        <v>0</v>
      </c>
      <c r="AB183" s="25"/>
      <c r="AC183" s="25"/>
      <c r="AD183" s="25"/>
      <c r="AE183" s="25"/>
      <c r="AF183" s="25"/>
      <c r="AG183" s="25"/>
      <c r="AH183" s="25"/>
      <c r="AI183" s="25"/>
      <c r="AJ183" s="25"/>
    </row>
    <row r="184" s="9" customFormat="1" ht="32" customHeight="1" spans="1:36">
      <c r="A184" s="25"/>
      <c r="B184" s="26" t="s">
        <v>1715</v>
      </c>
      <c r="C184" s="25"/>
      <c r="D184" s="25"/>
      <c r="E184" s="25"/>
      <c r="F184" s="25"/>
      <c r="G184" s="25"/>
      <c r="H184" s="25"/>
      <c r="I184" s="25"/>
      <c r="J184" s="25"/>
      <c r="K184" s="25"/>
      <c r="L184" s="25"/>
      <c r="M184" s="25"/>
      <c r="N184" s="25"/>
      <c r="O184" s="25"/>
      <c r="P184" s="25"/>
      <c r="Q184" s="25"/>
      <c r="R184" s="25"/>
      <c r="S184" s="25"/>
      <c r="T184" s="25"/>
      <c r="U184" s="25"/>
      <c r="V184" s="25"/>
      <c r="W184" s="55">
        <f>X184+Y184+Z184+AA184</f>
        <v>280</v>
      </c>
      <c r="X184" s="55">
        <f>SUM(X185)</f>
        <v>280</v>
      </c>
      <c r="Y184" s="55">
        <f>SUM(Y185)</f>
        <v>0</v>
      </c>
      <c r="Z184" s="55">
        <f>SUM(Z185)</f>
        <v>0</v>
      </c>
      <c r="AA184" s="55">
        <f>SUM(AA185)</f>
        <v>0</v>
      </c>
      <c r="AB184" s="25"/>
      <c r="AC184" s="25"/>
      <c r="AD184" s="25"/>
      <c r="AE184" s="25"/>
      <c r="AF184" s="25"/>
      <c r="AG184" s="25"/>
      <c r="AH184" s="25"/>
      <c r="AI184" s="25"/>
      <c r="AJ184" s="25"/>
    </row>
    <row r="185" ht="84" customHeight="1" spans="1:38">
      <c r="A185" s="27">
        <v>161</v>
      </c>
      <c r="B185" s="27"/>
      <c r="C185" s="27" t="s">
        <v>1716</v>
      </c>
      <c r="D185" s="33" t="s">
        <v>1717</v>
      </c>
      <c r="E185" s="82" t="s">
        <v>92</v>
      </c>
      <c r="F185" s="26" t="s">
        <v>1718</v>
      </c>
      <c r="G185" s="27" t="s">
        <v>1719</v>
      </c>
      <c r="H185" s="27" t="s">
        <v>800</v>
      </c>
      <c r="I185" s="33" t="s">
        <v>1717</v>
      </c>
      <c r="J185" s="26" t="s">
        <v>1720</v>
      </c>
      <c r="K185" s="26" t="s">
        <v>802</v>
      </c>
      <c r="L185" s="26" t="s">
        <v>763</v>
      </c>
      <c r="M185" s="27" t="s">
        <v>1721</v>
      </c>
      <c r="N185" s="27" t="s">
        <v>765</v>
      </c>
      <c r="O185" s="27" t="s">
        <v>1722</v>
      </c>
      <c r="P185" s="27" t="s">
        <v>767</v>
      </c>
      <c r="Q185" s="27" t="s">
        <v>768</v>
      </c>
      <c r="R185" s="27" t="s">
        <v>147</v>
      </c>
      <c r="S185" s="27" t="s">
        <v>1723</v>
      </c>
      <c r="T185" s="27" t="s">
        <v>1724</v>
      </c>
      <c r="U185" s="27">
        <v>13892643058</v>
      </c>
      <c r="V185" s="27" t="s">
        <v>134</v>
      </c>
      <c r="W185" s="59">
        <f>SUM(X185:AA185)</f>
        <v>280</v>
      </c>
      <c r="X185" s="55">
        <v>280</v>
      </c>
      <c r="Y185" s="55"/>
      <c r="Z185" s="55"/>
      <c r="AA185" s="55"/>
      <c r="AB185" s="27">
        <v>1933</v>
      </c>
      <c r="AC185" s="27">
        <v>116</v>
      </c>
      <c r="AD185" s="27" t="s">
        <v>109</v>
      </c>
      <c r="AE185" s="27" t="s">
        <v>109</v>
      </c>
      <c r="AF185" s="27" t="s">
        <v>109</v>
      </c>
      <c r="AG185" s="27" t="s">
        <v>135</v>
      </c>
      <c r="AH185" s="27"/>
      <c r="AI185" s="27" t="s">
        <v>135</v>
      </c>
      <c r="AJ185" s="27" t="s">
        <v>530</v>
      </c>
      <c r="AL185" s="13" t="s">
        <v>772</v>
      </c>
    </row>
    <row r="186" s="9" customFormat="1" ht="38" customHeight="1" spans="1:36">
      <c r="A186" s="25"/>
      <c r="B186" s="26" t="s">
        <v>1725</v>
      </c>
      <c r="C186" s="25"/>
      <c r="D186" s="25"/>
      <c r="E186" s="25"/>
      <c r="F186" s="25"/>
      <c r="G186" s="25"/>
      <c r="H186" s="25"/>
      <c r="I186" s="25"/>
      <c r="J186" s="25"/>
      <c r="K186" s="25"/>
      <c r="L186" s="25"/>
      <c r="M186" s="25"/>
      <c r="N186" s="25"/>
      <c r="O186" s="25"/>
      <c r="P186" s="25"/>
      <c r="Q186" s="25"/>
      <c r="R186" s="25"/>
      <c r="S186" s="25"/>
      <c r="T186" s="25"/>
      <c r="U186" s="25"/>
      <c r="V186" s="25"/>
      <c r="W186" s="55">
        <f>X186+Y186+Z186+AA186</f>
        <v>196</v>
      </c>
      <c r="X186" s="55">
        <f>SUM(X187:X190)</f>
        <v>196</v>
      </c>
      <c r="Y186" s="55">
        <f>SUM(Y187:Y190)</f>
        <v>0</v>
      </c>
      <c r="Z186" s="55">
        <f>SUM(Z187:Z190)</f>
        <v>0</v>
      </c>
      <c r="AA186" s="55">
        <f>SUM(AA187:AA190)</f>
        <v>0</v>
      </c>
      <c r="AB186" s="25"/>
      <c r="AC186" s="25"/>
      <c r="AD186" s="25"/>
      <c r="AE186" s="25"/>
      <c r="AF186" s="25"/>
      <c r="AG186" s="25"/>
      <c r="AH186" s="25"/>
      <c r="AI186" s="25"/>
      <c r="AJ186" s="25"/>
    </row>
    <row r="187" s="11" customFormat="1" ht="84" customHeight="1" spans="1:38">
      <c r="A187" s="27">
        <v>162</v>
      </c>
      <c r="B187" s="27"/>
      <c r="C187" s="27" t="s">
        <v>1726</v>
      </c>
      <c r="D187" s="27" t="s">
        <v>1727</v>
      </c>
      <c r="E187" s="27" t="s">
        <v>524</v>
      </c>
      <c r="F187" s="27" t="s">
        <v>1728</v>
      </c>
      <c r="G187" s="27" t="s">
        <v>1729</v>
      </c>
      <c r="H187" s="27" t="s">
        <v>383</v>
      </c>
      <c r="I187" s="27" t="s">
        <v>1730</v>
      </c>
      <c r="J187" s="27" t="s">
        <v>1731</v>
      </c>
      <c r="K187" s="48" t="s">
        <v>1732</v>
      </c>
      <c r="L187" s="27" t="s">
        <v>1733</v>
      </c>
      <c r="M187" s="27" t="s">
        <v>1734</v>
      </c>
      <c r="N187" s="27"/>
      <c r="O187" s="27" t="s">
        <v>1735</v>
      </c>
      <c r="P187" s="27" t="s">
        <v>702</v>
      </c>
      <c r="Q187" s="48" t="s">
        <v>313</v>
      </c>
      <c r="R187" s="27" t="s">
        <v>147</v>
      </c>
      <c r="S187" s="27" t="s">
        <v>390</v>
      </c>
      <c r="T187" s="27" t="s">
        <v>391</v>
      </c>
      <c r="U187" s="60" t="s">
        <v>392</v>
      </c>
      <c r="V187" s="27" t="s">
        <v>134</v>
      </c>
      <c r="W187" s="59">
        <f t="shared" ref="W187:W190" si="8">SUM(X187:AA187)</f>
        <v>28</v>
      </c>
      <c r="X187" s="59">
        <v>28</v>
      </c>
      <c r="Y187" s="59"/>
      <c r="Z187" s="59"/>
      <c r="AA187" s="59"/>
      <c r="AB187" s="27" t="s">
        <v>393</v>
      </c>
      <c r="AC187" s="27"/>
      <c r="AD187" s="27" t="s">
        <v>109</v>
      </c>
      <c r="AE187" s="27" t="s">
        <v>109</v>
      </c>
      <c r="AF187" s="27" t="s">
        <v>109</v>
      </c>
      <c r="AG187" s="27" t="s">
        <v>109</v>
      </c>
      <c r="AH187" s="27"/>
      <c r="AI187" s="27" t="s">
        <v>109</v>
      </c>
      <c r="AJ187" s="27"/>
      <c r="AL187" s="12" t="s">
        <v>147</v>
      </c>
    </row>
    <row r="188" s="11" customFormat="1" ht="84" customHeight="1" spans="1:38">
      <c r="A188" s="27">
        <v>163</v>
      </c>
      <c r="B188" s="27"/>
      <c r="C188" s="27" t="s">
        <v>1736</v>
      </c>
      <c r="D188" s="27" t="s">
        <v>1737</v>
      </c>
      <c r="E188" s="27" t="s">
        <v>92</v>
      </c>
      <c r="F188" s="27" t="s">
        <v>1738</v>
      </c>
      <c r="G188" s="27" t="s">
        <v>1739</v>
      </c>
      <c r="H188" s="27" t="s">
        <v>383</v>
      </c>
      <c r="I188" s="27" t="s">
        <v>1740</v>
      </c>
      <c r="J188" s="27" t="s">
        <v>1741</v>
      </c>
      <c r="K188" s="48" t="s">
        <v>1732</v>
      </c>
      <c r="L188" s="27" t="s">
        <v>1733</v>
      </c>
      <c r="M188" s="27" t="s">
        <v>1742</v>
      </c>
      <c r="N188" s="27"/>
      <c r="O188" s="27" t="s">
        <v>1743</v>
      </c>
      <c r="P188" s="27" t="s">
        <v>1215</v>
      </c>
      <c r="Q188" s="48" t="s">
        <v>313</v>
      </c>
      <c r="R188" s="27" t="s">
        <v>147</v>
      </c>
      <c r="S188" s="27" t="s">
        <v>1744</v>
      </c>
      <c r="T188" s="27" t="s">
        <v>1745</v>
      </c>
      <c r="U188" s="60" t="s">
        <v>392</v>
      </c>
      <c r="V188" s="27" t="s">
        <v>134</v>
      </c>
      <c r="W188" s="59">
        <f t="shared" si="8"/>
        <v>32</v>
      </c>
      <c r="X188" s="59">
        <v>32</v>
      </c>
      <c r="Y188" s="59"/>
      <c r="Z188" s="59"/>
      <c r="AA188" s="59"/>
      <c r="AB188" s="27" t="s">
        <v>393</v>
      </c>
      <c r="AC188" s="27"/>
      <c r="AD188" s="27" t="s">
        <v>109</v>
      </c>
      <c r="AE188" s="27" t="s">
        <v>109</v>
      </c>
      <c r="AF188" s="27" t="s">
        <v>109</v>
      </c>
      <c r="AG188" s="27" t="s">
        <v>109</v>
      </c>
      <c r="AH188" s="27"/>
      <c r="AI188" s="27" t="s">
        <v>109</v>
      </c>
      <c r="AJ188" s="27"/>
      <c r="AL188" s="12" t="s">
        <v>147</v>
      </c>
    </row>
    <row r="189" s="9" customFormat="1" ht="84" customHeight="1" spans="1:38">
      <c r="A189" s="27">
        <v>164</v>
      </c>
      <c r="B189" s="27"/>
      <c r="C189" s="27" t="s">
        <v>1746</v>
      </c>
      <c r="D189" s="27" t="s">
        <v>1747</v>
      </c>
      <c r="E189" s="27" t="s">
        <v>1748</v>
      </c>
      <c r="F189" s="27" t="s">
        <v>1749</v>
      </c>
      <c r="G189" s="27" t="s">
        <v>1750</v>
      </c>
      <c r="H189" s="27" t="s">
        <v>383</v>
      </c>
      <c r="I189" s="27" t="s">
        <v>1751</v>
      </c>
      <c r="J189" s="27" t="s">
        <v>1752</v>
      </c>
      <c r="K189" s="48" t="s">
        <v>326</v>
      </c>
      <c r="L189" s="27" t="s">
        <v>1733</v>
      </c>
      <c r="M189" s="27" t="s">
        <v>1753</v>
      </c>
      <c r="N189" s="27" t="s">
        <v>1754</v>
      </c>
      <c r="O189" s="27" t="s">
        <v>1755</v>
      </c>
      <c r="P189" s="27" t="s">
        <v>456</v>
      </c>
      <c r="Q189" s="27" t="s">
        <v>166</v>
      </c>
      <c r="R189" s="27" t="s">
        <v>147</v>
      </c>
      <c r="S189" s="27" t="s">
        <v>1756</v>
      </c>
      <c r="T189" s="27" t="s">
        <v>1757</v>
      </c>
      <c r="U189" s="60" t="s">
        <v>1758</v>
      </c>
      <c r="V189" s="27" t="s">
        <v>134</v>
      </c>
      <c r="W189" s="59">
        <f t="shared" si="8"/>
        <v>75</v>
      </c>
      <c r="X189" s="59">
        <v>75</v>
      </c>
      <c r="Y189" s="59"/>
      <c r="Z189" s="59"/>
      <c r="AA189" s="59"/>
      <c r="AB189" s="27"/>
      <c r="AC189" s="27"/>
      <c r="AD189" s="27" t="s">
        <v>109</v>
      </c>
      <c r="AE189" s="27" t="s">
        <v>109</v>
      </c>
      <c r="AF189" s="27" t="s">
        <v>109</v>
      </c>
      <c r="AG189" s="27" t="s">
        <v>109</v>
      </c>
      <c r="AH189" s="27"/>
      <c r="AI189" s="27" t="s">
        <v>109</v>
      </c>
      <c r="AJ189" s="27"/>
      <c r="AL189" s="12" t="s">
        <v>147</v>
      </c>
    </row>
    <row r="190" s="13" customFormat="1" ht="84" customHeight="1" spans="1:38">
      <c r="A190" s="27">
        <v>165</v>
      </c>
      <c r="B190" s="27"/>
      <c r="C190" s="27" t="s">
        <v>1759</v>
      </c>
      <c r="D190" s="27" t="s">
        <v>1760</v>
      </c>
      <c r="E190" s="27" t="s">
        <v>1761</v>
      </c>
      <c r="F190" s="27" t="s">
        <v>646</v>
      </c>
      <c r="G190" s="33" t="s">
        <v>647</v>
      </c>
      <c r="H190" s="27" t="s">
        <v>203</v>
      </c>
      <c r="I190" s="27" t="s">
        <v>1762</v>
      </c>
      <c r="J190" s="27" t="s">
        <v>1760</v>
      </c>
      <c r="K190" s="27" t="s">
        <v>224</v>
      </c>
      <c r="L190" s="27" t="s">
        <v>225</v>
      </c>
      <c r="M190" s="27" t="s">
        <v>650</v>
      </c>
      <c r="N190" s="27" t="s">
        <v>637</v>
      </c>
      <c r="O190" s="27" t="s">
        <v>228</v>
      </c>
      <c r="P190" s="27" t="s">
        <v>229</v>
      </c>
      <c r="Q190" s="27" t="s">
        <v>638</v>
      </c>
      <c r="R190" s="27" t="s">
        <v>147</v>
      </c>
      <c r="S190" s="27" t="s">
        <v>651</v>
      </c>
      <c r="T190" s="27" t="s">
        <v>652</v>
      </c>
      <c r="U190" s="60">
        <v>13891630826</v>
      </c>
      <c r="V190" s="27" t="s">
        <v>134</v>
      </c>
      <c r="W190" s="59">
        <f t="shared" si="8"/>
        <v>61</v>
      </c>
      <c r="X190" s="59">
        <v>61</v>
      </c>
      <c r="Y190" s="59"/>
      <c r="Z190" s="59"/>
      <c r="AA190" s="59"/>
      <c r="AB190" s="34">
        <v>2084</v>
      </c>
      <c r="AC190" s="34">
        <v>881</v>
      </c>
      <c r="AD190" s="27" t="s">
        <v>109</v>
      </c>
      <c r="AE190" s="27" t="s">
        <v>109</v>
      </c>
      <c r="AF190" s="27" t="s">
        <v>109</v>
      </c>
      <c r="AG190" s="34" t="s">
        <v>135</v>
      </c>
      <c r="AH190" s="27" t="s">
        <v>278</v>
      </c>
      <c r="AI190" s="27" t="s">
        <v>135</v>
      </c>
      <c r="AJ190" s="27" t="s">
        <v>278</v>
      </c>
      <c r="AL190" s="13" t="s">
        <v>643</v>
      </c>
    </row>
    <row r="191" spans="1:36">
      <c r="A191" s="25"/>
      <c r="B191" s="26" t="s">
        <v>1763</v>
      </c>
      <c r="C191" s="25"/>
      <c r="D191" s="25"/>
      <c r="E191" s="25"/>
      <c r="F191" s="25"/>
      <c r="G191" s="25"/>
      <c r="H191" s="25"/>
      <c r="I191" s="25"/>
      <c r="J191" s="25"/>
      <c r="K191" s="25"/>
      <c r="L191" s="25"/>
      <c r="M191" s="25"/>
      <c r="N191" s="25"/>
      <c r="O191" s="25"/>
      <c r="P191" s="25"/>
      <c r="Q191" s="25"/>
      <c r="R191" s="25"/>
      <c r="S191" s="25"/>
      <c r="T191" s="25"/>
      <c r="U191" s="25"/>
      <c r="V191" s="25"/>
      <c r="W191" s="55"/>
      <c r="X191" s="55"/>
      <c r="Y191" s="55"/>
      <c r="Z191" s="55"/>
      <c r="AA191" s="55"/>
      <c r="AB191" s="25"/>
      <c r="AC191" s="25"/>
      <c r="AD191" s="25"/>
      <c r="AE191" s="25"/>
      <c r="AF191" s="25"/>
      <c r="AG191" s="25"/>
      <c r="AH191" s="25"/>
      <c r="AI191" s="25"/>
      <c r="AJ191" s="25"/>
    </row>
    <row r="192" ht="27" spans="1:36">
      <c r="A192" s="25"/>
      <c r="B192" s="26" t="s">
        <v>1764</v>
      </c>
      <c r="C192" s="25"/>
      <c r="D192" s="25"/>
      <c r="E192" s="25"/>
      <c r="F192" s="25"/>
      <c r="G192" s="25"/>
      <c r="H192" s="25"/>
      <c r="I192" s="25"/>
      <c r="J192" s="25"/>
      <c r="K192" s="25"/>
      <c r="L192" s="25"/>
      <c r="M192" s="25"/>
      <c r="N192" s="25"/>
      <c r="O192" s="25"/>
      <c r="P192" s="25"/>
      <c r="Q192" s="25"/>
      <c r="R192" s="25"/>
      <c r="S192" s="25"/>
      <c r="T192" s="25"/>
      <c r="U192" s="25"/>
      <c r="V192" s="25"/>
      <c r="W192" s="55"/>
      <c r="X192" s="55"/>
      <c r="Y192" s="55"/>
      <c r="Z192" s="55"/>
      <c r="AA192" s="55"/>
      <c r="AB192" s="25"/>
      <c r="AC192" s="25"/>
      <c r="AD192" s="25"/>
      <c r="AE192" s="25"/>
      <c r="AF192" s="25"/>
      <c r="AG192" s="25"/>
      <c r="AH192" s="25"/>
      <c r="AI192" s="25"/>
      <c r="AJ192" s="25"/>
    </row>
    <row r="193" s="9" customFormat="1" ht="39" customHeight="1" spans="1:36">
      <c r="A193" s="25"/>
      <c r="B193" s="26" t="s">
        <v>1765</v>
      </c>
      <c r="C193" s="25"/>
      <c r="D193" s="25"/>
      <c r="E193" s="25"/>
      <c r="F193" s="25"/>
      <c r="G193" s="25"/>
      <c r="H193" s="25"/>
      <c r="I193" s="25"/>
      <c r="J193" s="25"/>
      <c r="K193" s="25"/>
      <c r="L193" s="25"/>
      <c r="M193" s="25"/>
      <c r="N193" s="25"/>
      <c r="O193" s="25"/>
      <c r="P193" s="25"/>
      <c r="Q193" s="25"/>
      <c r="R193" s="25"/>
      <c r="S193" s="25"/>
      <c r="T193" s="25"/>
      <c r="U193" s="25"/>
      <c r="V193" s="25"/>
      <c r="W193" s="55">
        <f>W194+W197</f>
        <v>2050</v>
      </c>
      <c r="X193" s="55">
        <f>X194+X197</f>
        <v>2050</v>
      </c>
      <c r="Y193" s="55">
        <f>Y194+Y197</f>
        <v>0</v>
      </c>
      <c r="Z193" s="55">
        <f>Z194+Z197</f>
        <v>0</v>
      </c>
      <c r="AA193" s="55">
        <f>AA194+AA197</f>
        <v>0</v>
      </c>
      <c r="AB193" s="25"/>
      <c r="AC193" s="25"/>
      <c r="AD193" s="25"/>
      <c r="AE193" s="25"/>
      <c r="AF193" s="25"/>
      <c r="AG193" s="25"/>
      <c r="AH193" s="25"/>
      <c r="AI193" s="25"/>
      <c r="AJ193" s="25"/>
    </row>
    <row r="194" s="9" customFormat="1" ht="36" customHeight="1" spans="1:36">
      <c r="A194" s="25"/>
      <c r="B194" s="26" t="s">
        <v>1766</v>
      </c>
      <c r="C194" s="25"/>
      <c r="D194" s="25"/>
      <c r="E194" s="25"/>
      <c r="F194" s="25"/>
      <c r="G194" s="25"/>
      <c r="H194" s="25"/>
      <c r="I194" s="25"/>
      <c r="J194" s="25"/>
      <c r="K194" s="25"/>
      <c r="L194" s="25"/>
      <c r="M194" s="25"/>
      <c r="N194" s="25"/>
      <c r="O194" s="25"/>
      <c r="P194" s="25"/>
      <c r="Q194" s="25"/>
      <c r="R194" s="25"/>
      <c r="S194" s="25"/>
      <c r="T194" s="25"/>
      <c r="U194" s="25"/>
      <c r="V194" s="25"/>
      <c r="W194" s="55">
        <f>X194+Y194+Z194+AA194</f>
        <v>1550</v>
      </c>
      <c r="X194" s="55">
        <f>SUM(X195:X196)</f>
        <v>1550</v>
      </c>
      <c r="Y194" s="55">
        <f>SUM(Y195:Y196)</f>
        <v>0</v>
      </c>
      <c r="Z194" s="55">
        <f>SUM(Z195:Z196)</f>
        <v>0</v>
      </c>
      <c r="AA194" s="55">
        <f>SUM(AA195:AA196)</f>
        <v>0</v>
      </c>
      <c r="AB194" s="25"/>
      <c r="AC194" s="25"/>
      <c r="AD194" s="25"/>
      <c r="AE194" s="25"/>
      <c r="AF194" s="25"/>
      <c r="AG194" s="25"/>
      <c r="AH194" s="25"/>
      <c r="AI194" s="25"/>
      <c r="AJ194" s="25"/>
    </row>
    <row r="195" s="12" customFormat="1" ht="62" customHeight="1" spans="1:38">
      <c r="A195" s="27">
        <v>166</v>
      </c>
      <c r="B195" s="26"/>
      <c r="C195" s="27" t="s">
        <v>1767</v>
      </c>
      <c r="D195" s="27" t="s">
        <v>1768</v>
      </c>
      <c r="E195" s="27" t="s">
        <v>92</v>
      </c>
      <c r="F195" s="27" t="s">
        <v>131</v>
      </c>
      <c r="G195" s="27" t="s">
        <v>1769</v>
      </c>
      <c r="H195" s="32"/>
      <c r="I195" s="27"/>
      <c r="J195" s="27"/>
      <c r="K195" s="27"/>
      <c r="L195" s="27"/>
      <c r="M195" s="27"/>
      <c r="N195" s="27"/>
      <c r="O195" s="27"/>
      <c r="P195" s="27"/>
      <c r="Q195" s="27"/>
      <c r="R195" s="27" t="s">
        <v>133</v>
      </c>
      <c r="S195" s="27" t="s">
        <v>133</v>
      </c>
      <c r="T195" s="27" t="s">
        <v>1770</v>
      </c>
      <c r="U195" s="27">
        <v>5512258</v>
      </c>
      <c r="V195" s="27" t="s">
        <v>134</v>
      </c>
      <c r="W195" s="59">
        <f t="shared" ref="W195:W198" si="9">SUM(X195:AA195)</f>
        <v>1400</v>
      </c>
      <c r="X195" s="59">
        <v>1400</v>
      </c>
      <c r="Y195" s="59"/>
      <c r="Z195" s="59"/>
      <c r="AA195" s="59"/>
      <c r="AB195" s="27">
        <v>1500</v>
      </c>
      <c r="AC195" s="27">
        <v>1500</v>
      </c>
      <c r="AD195" s="27" t="s">
        <v>109</v>
      </c>
      <c r="AE195" s="27" t="s">
        <v>135</v>
      </c>
      <c r="AF195" s="27" t="s">
        <v>109</v>
      </c>
      <c r="AG195" s="27" t="s">
        <v>109</v>
      </c>
      <c r="AH195" s="27"/>
      <c r="AI195" s="27"/>
      <c r="AJ195" s="27"/>
      <c r="AL195" s="12" t="s">
        <v>133</v>
      </c>
    </row>
    <row r="196" s="12" customFormat="1" ht="58" customHeight="1" spans="1:38">
      <c r="A196" s="27">
        <v>167</v>
      </c>
      <c r="B196" s="26"/>
      <c r="C196" s="27" t="s">
        <v>1771</v>
      </c>
      <c r="D196" s="27" t="s">
        <v>1772</v>
      </c>
      <c r="E196" s="27" t="s">
        <v>92</v>
      </c>
      <c r="F196" s="27" t="s">
        <v>131</v>
      </c>
      <c r="G196" s="27" t="s">
        <v>1773</v>
      </c>
      <c r="H196" s="32"/>
      <c r="I196" s="27"/>
      <c r="J196" s="27"/>
      <c r="K196" s="27"/>
      <c r="L196" s="27"/>
      <c r="M196" s="27"/>
      <c r="N196" s="27"/>
      <c r="O196" s="27"/>
      <c r="P196" s="27"/>
      <c r="Q196" s="27"/>
      <c r="R196" s="27" t="s">
        <v>133</v>
      </c>
      <c r="S196" s="27" t="s">
        <v>133</v>
      </c>
      <c r="T196" s="27" t="s">
        <v>1770</v>
      </c>
      <c r="U196" s="27">
        <v>5512258</v>
      </c>
      <c r="V196" s="27" t="s">
        <v>134</v>
      </c>
      <c r="W196" s="59">
        <f t="shared" si="9"/>
        <v>150</v>
      </c>
      <c r="X196" s="59">
        <v>150</v>
      </c>
      <c r="Y196" s="59"/>
      <c r="Z196" s="59"/>
      <c r="AA196" s="59"/>
      <c r="AB196" s="27">
        <v>150</v>
      </c>
      <c r="AC196" s="27">
        <v>150</v>
      </c>
      <c r="AD196" s="27" t="s">
        <v>109</v>
      </c>
      <c r="AE196" s="27" t="s">
        <v>135</v>
      </c>
      <c r="AF196" s="27" t="s">
        <v>109</v>
      </c>
      <c r="AG196" s="27" t="s">
        <v>109</v>
      </c>
      <c r="AH196" s="27"/>
      <c r="AI196" s="27"/>
      <c r="AJ196" s="27"/>
      <c r="AL196" s="12" t="s">
        <v>133</v>
      </c>
    </row>
    <row r="197" s="9" customFormat="1" ht="27" spans="1:36">
      <c r="A197" s="25"/>
      <c r="B197" s="26" t="s">
        <v>1774</v>
      </c>
      <c r="C197" s="25"/>
      <c r="D197" s="25"/>
      <c r="E197" s="25"/>
      <c r="F197" s="25"/>
      <c r="G197" s="25"/>
      <c r="H197" s="25"/>
      <c r="I197" s="25"/>
      <c r="J197" s="25"/>
      <c r="K197" s="25"/>
      <c r="L197" s="25"/>
      <c r="M197" s="25"/>
      <c r="N197" s="25"/>
      <c r="O197" s="25"/>
      <c r="P197" s="25"/>
      <c r="Q197" s="25"/>
      <c r="R197" s="25"/>
      <c r="S197" s="25"/>
      <c r="T197" s="25"/>
      <c r="U197" s="25"/>
      <c r="V197" s="25"/>
      <c r="W197" s="55">
        <f>X197+Y197+Z197+AA197</f>
        <v>500</v>
      </c>
      <c r="X197" s="55">
        <f>SUM(X198)</f>
        <v>500</v>
      </c>
      <c r="Y197" s="55">
        <f>SUM(Y198)</f>
        <v>0</v>
      </c>
      <c r="Z197" s="55">
        <f>SUM(Z198)</f>
        <v>0</v>
      </c>
      <c r="AA197" s="55">
        <f>SUM(AA198)</f>
        <v>0</v>
      </c>
      <c r="AB197" s="25"/>
      <c r="AC197" s="25"/>
      <c r="AD197" s="25"/>
      <c r="AE197" s="25"/>
      <c r="AF197" s="25"/>
      <c r="AG197" s="25"/>
      <c r="AH197" s="25"/>
      <c r="AI197" s="25"/>
      <c r="AJ197" s="25"/>
    </row>
    <row r="198" s="12" customFormat="1" ht="46" customHeight="1" spans="1:38">
      <c r="A198" s="27">
        <v>168</v>
      </c>
      <c r="B198" s="26"/>
      <c r="C198" s="27" t="s">
        <v>1775</v>
      </c>
      <c r="D198" s="27" t="s">
        <v>1776</v>
      </c>
      <c r="E198" s="27" t="s">
        <v>92</v>
      </c>
      <c r="F198" s="27" t="s">
        <v>131</v>
      </c>
      <c r="G198" s="27" t="s">
        <v>1777</v>
      </c>
      <c r="H198" s="27" t="s">
        <v>1778</v>
      </c>
      <c r="I198" s="27"/>
      <c r="J198" s="27"/>
      <c r="K198" s="27"/>
      <c r="L198" s="27"/>
      <c r="M198" s="27"/>
      <c r="N198" s="27"/>
      <c r="O198" s="27"/>
      <c r="P198" s="27"/>
      <c r="Q198" s="27" t="s">
        <v>1779</v>
      </c>
      <c r="R198" s="27" t="s">
        <v>133</v>
      </c>
      <c r="S198" s="27" t="s">
        <v>133</v>
      </c>
      <c r="T198" s="27" t="s">
        <v>1770</v>
      </c>
      <c r="U198" s="27">
        <v>5512258</v>
      </c>
      <c r="V198" s="27" t="s">
        <v>134</v>
      </c>
      <c r="W198" s="59">
        <f t="shared" si="9"/>
        <v>500</v>
      </c>
      <c r="X198" s="59">
        <v>500</v>
      </c>
      <c r="Y198" s="59"/>
      <c r="Z198" s="59"/>
      <c r="AA198" s="59"/>
      <c r="AB198" s="27">
        <v>1500</v>
      </c>
      <c r="AC198" s="27">
        <v>1500</v>
      </c>
      <c r="AD198" s="27" t="s">
        <v>109</v>
      </c>
      <c r="AE198" s="27" t="s">
        <v>135</v>
      </c>
      <c r="AF198" s="27" t="s">
        <v>109</v>
      </c>
      <c r="AG198" s="27" t="s">
        <v>109</v>
      </c>
      <c r="AH198" s="27"/>
      <c r="AI198" s="27" t="s">
        <v>109</v>
      </c>
      <c r="AJ198" s="27"/>
      <c r="AL198" s="12" t="s">
        <v>133</v>
      </c>
    </row>
    <row r="199" ht="27" spans="1:36">
      <c r="A199" s="25"/>
      <c r="B199" s="26" t="s">
        <v>1780</v>
      </c>
      <c r="C199" s="25"/>
      <c r="D199" s="25"/>
      <c r="E199" s="25"/>
      <c r="F199" s="25"/>
      <c r="G199" s="25"/>
      <c r="H199" s="25"/>
      <c r="I199" s="25"/>
      <c r="J199" s="25"/>
      <c r="K199" s="25"/>
      <c r="L199" s="25"/>
      <c r="M199" s="25"/>
      <c r="N199" s="25"/>
      <c r="O199" s="25"/>
      <c r="P199" s="25"/>
      <c r="Q199" s="25"/>
      <c r="R199" s="25"/>
      <c r="S199" s="25"/>
      <c r="T199" s="25"/>
      <c r="U199" s="25"/>
      <c r="V199" s="25"/>
      <c r="W199" s="55"/>
      <c r="X199" s="55"/>
      <c r="Y199" s="55"/>
      <c r="Z199" s="55"/>
      <c r="AA199" s="55"/>
      <c r="AB199" s="25"/>
      <c r="AC199" s="25"/>
      <c r="AD199" s="25"/>
      <c r="AE199" s="25"/>
      <c r="AF199" s="25"/>
      <c r="AG199" s="25"/>
      <c r="AH199" s="25"/>
      <c r="AI199" s="25"/>
      <c r="AJ199" s="25"/>
    </row>
    <row r="200" spans="1:36">
      <c r="A200" s="25"/>
      <c r="B200" s="26" t="s">
        <v>1781</v>
      </c>
      <c r="C200" s="25"/>
      <c r="D200" s="25"/>
      <c r="E200" s="25"/>
      <c r="F200" s="25"/>
      <c r="G200" s="25"/>
      <c r="H200" s="25"/>
      <c r="I200" s="25"/>
      <c r="J200" s="25"/>
      <c r="K200" s="25"/>
      <c r="L200" s="25"/>
      <c r="M200" s="25"/>
      <c r="N200" s="25"/>
      <c r="O200" s="25"/>
      <c r="P200" s="25"/>
      <c r="Q200" s="25"/>
      <c r="R200" s="25"/>
      <c r="S200" s="25"/>
      <c r="T200" s="25"/>
      <c r="U200" s="25"/>
      <c r="V200" s="25"/>
      <c r="W200" s="55"/>
      <c r="X200" s="55"/>
      <c r="Y200" s="55"/>
      <c r="Z200" s="55"/>
      <c r="AA200" s="55"/>
      <c r="AB200" s="25"/>
      <c r="AC200" s="25"/>
      <c r="AD200" s="25"/>
      <c r="AE200" s="25"/>
      <c r="AF200" s="25"/>
      <c r="AG200" s="25"/>
      <c r="AH200" s="25"/>
      <c r="AI200" s="25"/>
      <c r="AJ200" s="25"/>
    </row>
    <row r="201" s="9" customFormat="1" ht="41" customHeight="1" spans="1:36">
      <c r="A201" s="25"/>
      <c r="B201" s="26" t="s">
        <v>18</v>
      </c>
      <c r="C201" s="25"/>
      <c r="D201" s="25"/>
      <c r="E201" s="25"/>
      <c r="F201" s="25"/>
      <c r="G201" s="25"/>
      <c r="H201" s="25"/>
      <c r="I201" s="25"/>
      <c r="J201" s="25"/>
      <c r="K201" s="25"/>
      <c r="L201" s="25"/>
      <c r="M201" s="25"/>
      <c r="N201" s="25"/>
      <c r="O201" s="25"/>
      <c r="P201" s="25"/>
      <c r="Q201" s="25"/>
      <c r="R201" s="25"/>
      <c r="S201" s="25"/>
      <c r="T201" s="25"/>
      <c r="U201" s="25"/>
      <c r="V201" s="25"/>
      <c r="W201" s="55">
        <f>W202+W204+W206</f>
        <v>550</v>
      </c>
      <c r="X201" s="55">
        <f>X202+X204+X206</f>
        <v>200</v>
      </c>
      <c r="Y201" s="55">
        <f>Y202+Y204+Y206</f>
        <v>330</v>
      </c>
      <c r="Z201" s="55">
        <f>Z202+Z204+Z206</f>
        <v>0</v>
      </c>
      <c r="AA201" s="55">
        <f>AA202+AA204+AA206</f>
        <v>20</v>
      </c>
      <c r="AB201" s="25"/>
      <c r="AC201" s="25"/>
      <c r="AD201" s="25"/>
      <c r="AE201" s="25"/>
      <c r="AF201" s="25"/>
      <c r="AG201" s="25"/>
      <c r="AH201" s="25"/>
      <c r="AI201" s="25"/>
      <c r="AJ201" s="25"/>
    </row>
    <row r="202" s="9" customFormat="1" ht="32" customHeight="1" spans="1:36">
      <c r="A202" s="25"/>
      <c r="B202" s="26" t="s">
        <v>1782</v>
      </c>
      <c r="C202" s="25"/>
      <c r="D202" s="25"/>
      <c r="E202" s="25"/>
      <c r="F202" s="25"/>
      <c r="G202" s="25"/>
      <c r="H202" s="25"/>
      <c r="I202" s="25"/>
      <c r="J202" s="25"/>
      <c r="K202" s="25"/>
      <c r="L202" s="25"/>
      <c r="M202" s="25"/>
      <c r="N202" s="25"/>
      <c r="O202" s="25"/>
      <c r="P202" s="25"/>
      <c r="Q202" s="25"/>
      <c r="R202" s="25"/>
      <c r="S202" s="25"/>
      <c r="T202" s="25"/>
      <c r="U202" s="25"/>
      <c r="V202" s="25"/>
      <c r="W202" s="55">
        <f>X202+Y202+Z202+AA202</f>
        <v>0</v>
      </c>
      <c r="X202" s="55"/>
      <c r="Y202" s="55"/>
      <c r="Z202" s="55"/>
      <c r="AA202" s="55"/>
      <c r="AB202" s="25"/>
      <c r="AC202" s="25"/>
      <c r="AD202" s="25"/>
      <c r="AE202" s="25"/>
      <c r="AF202" s="25"/>
      <c r="AG202" s="25"/>
      <c r="AH202" s="25"/>
      <c r="AI202" s="25"/>
      <c r="AJ202" s="25"/>
    </row>
    <row r="203" spans="1:36">
      <c r="A203" s="25"/>
      <c r="B203" s="26" t="s">
        <v>1783</v>
      </c>
      <c r="C203" s="25"/>
      <c r="D203" s="25"/>
      <c r="E203" s="25"/>
      <c r="F203" s="25"/>
      <c r="G203" s="25"/>
      <c r="H203" s="25"/>
      <c r="I203" s="25"/>
      <c r="J203" s="25"/>
      <c r="K203" s="25"/>
      <c r="L203" s="25"/>
      <c r="M203" s="25"/>
      <c r="N203" s="25"/>
      <c r="O203" s="25"/>
      <c r="P203" s="25"/>
      <c r="Q203" s="25"/>
      <c r="R203" s="25"/>
      <c r="S203" s="25"/>
      <c r="T203" s="25"/>
      <c r="U203" s="25"/>
      <c r="V203" s="25"/>
      <c r="W203" s="55"/>
      <c r="X203" s="55"/>
      <c r="Y203" s="55"/>
      <c r="Z203" s="55"/>
      <c r="AA203" s="55"/>
      <c r="AB203" s="25"/>
      <c r="AC203" s="25"/>
      <c r="AD203" s="25"/>
      <c r="AE203" s="25"/>
      <c r="AF203" s="25"/>
      <c r="AG203" s="25"/>
      <c r="AH203" s="25"/>
      <c r="AI203" s="25"/>
      <c r="AJ203" s="25"/>
    </row>
    <row r="204" s="9" customFormat="1" ht="36" customHeight="1" spans="1:36">
      <c r="A204" s="25"/>
      <c r="B204" s="26" t="s">
        <v>1784</v>
      </c>
      <c r="C204" s="25"/>
      <c r="D204" s="25"/>
      <c r="E204" s="25"/>
      <c r="F204" s="25"/>
      <c r="G204" s="25"/>
      <c r="H204" s="25"/>
      <c r="I204" s="25"/>
      <c r="J204" s="25"/>
      <c r="K204" s="25"/>
      <c r="L204" s="25"/>
      <c r="M204" s="25"/>
      <c r="N204" s="25"/>
      <c r="O204" s="25"/>
      <c r="P204" s="25"/>
      <c r="Q204" s="25"/>
      <c r="R204" s="25"/>
      <c r="S204" s="25"/>
      <c r="T204" s="25"/>
      <c r="U204" s="25"/>
      <c r="V204" s="25"/>
      <c r="W204" s="55">
        <f>X204+Y204+Z204+AA204</f>
        <v>220</v>
      </c>
      <c r="X204" s="55">
        <f>SUM(X205)</f>
        <v>200</v>
      </c>
      <c r="Y204" s="55">
        <f>SUM(Y205)</f>
        <v>0</v>
      </c>
      <c r="Z204" s="55">
        <f>SUM(Z205)</f>
        <v>0</v>
      </c>
      <c r="AA204" s="55">
        <f>SUM(AA205)</f>
        <v>20</v>
      </c>
      <c r="AB204" s="25"/>
      <c r="AC204" s="25"/>
      <c r="AD204" s="25"/>
      <c r="AE204" s="25"/>
      <c r="AF204" s="25"/>
      <c r="AG204" s="25"/>
      <c r="AH204" s="25"/>
      <c r="AI204" s="25"/>
      <c r="AJ204" s="25"/>
    </row>
    <row r="205" s="16" customFormat="1" ht="112" customHeight="1" spans="1:38">
      <c r="A205" s="27">
        <v>169</v>
      </c>
      <c r="B205" s="27"/>
      <c r="C205" s="32" t="s">
        <v>1785</v>
      </c>
      <c r="D205" s="99" t="s">
        <v>1786</v>
      </c>
      <c r="E205" s="99" t="s">
        <v>92</v>
      </c>
      <c r="F205" s="99" t="s">
        <v>1673</v>
      </c>
      <c r="G205" s="100" t="s">
        <v>1787</v>
      </c>
      <c r="H205" s="99" t="s">
        <v>844</v>
      </c>
      <c r="I205" s="99" t="s">
        <v>1788</v>
      </c>
      <c r="J205" s="99" t="s">
        <v>1788</v>
      </c>
      <c r="K205" s="99" t="s">
        <v>845</v>
      </c>
      <c r="L205" s="99" t="s">
        <v>184</v>
      </c>
      <c r="M205" s="99" t="s">
        <v>1789</v>
      </c>
      <c r="N205" s="99" t="s">
        <v>186</v>
      </c>
      <c r="O205" s="99" t="s">
        <v>164</v>
      </c>
      <c r="P205" s="99" t="s">
        <v>1790</v>
      </c>
      <c r="Q205" s="99" t="s">
        <v>166</v>
      </c>
      <c r="R205" s="27" t="s">
        <v>147</v>
      </c>
      <c r="S205" s="99" t="s">
        <v>167</v>
      </c>
      <c r="T205" s="100" t="s">
        <v>168</v>
      </c>
      <c r="U205" s="115" t="s">
        <v>169</v>
      </c>
      <c r="V205" s="99">
        <v>200</v>
      </c>
      <c r="W205" s="59">
        <f>SUM(X205:AA205)</f>
        <v>220</v>
      </c>
      <c r="X205" s="114">
        <v>200</v>
      </c>
      <c r="Y205" s="121"/>
      <c r="Z205" s="114"/>
      <c r="AA205" s="121">
        <v>20</v>
      </c>
      <c r="AB205" s="99" t="s">
        <v>170</v>
      </c>
      <c r="AC205" s="99" t="s">
        <v>1791</v>
      </c>
      <c r="AD205" s="99" t="s">
        <v>109</v>
      </c>
      <c r="AE205" s="99" t="s">
        <v>109</v>
      </c>
      <c r="AF205" s="99" t="s">
        <v>109</v>
      </c>
      <c r="AG205" s="99" t="s">
        <v>135</v>
      </c>
      <c r="AH205" s="99" t="s">
        <v>135</v>
      </c>
      <c r="AI205" s="99" t="s">
        <v>135</v>
      </c>
      <c r="AJ205" s="99"/>
      <c r="AL205" s="16" t="s">
        <v>172</v>
      </c>
    </row>
    <row r="206" s="9" customFormat="1" ht="45" customHeight="1" spans="1:36">
      <c r="A206" s="25"/>
      <c r="B206" s="26" t="s">
        <v>1792</v>
      </c>
      <c r="C206" s="25"/>
      <c r="D206" s="25"/>
      <c r="E206" s="25"/>
      <c r="F206" s="25"/>
      <c r="G206" s="25"/>
      <c r="H206" s="25"/>
      <c r="I206" s="25"/>
      <c r="J206" s="25"/>
      <c r="K206" s="25"/>
      <c r="L206" s="25"/>
      <c r="M206" s="25"/>
      <c r="N206" s="25"/>
      <c r="O206" s="25"/>
      <c r="P206" s="25"/>
      <c r="Q206" s="25"/>
      <c r="R206" s="25"/>
      <c r="S206" s="25"/>
      <c r="T206" s="25"/>
      <c r="U206" s="25"/>
      <c r="V206" s="25"/>
      <c r="W206" s="55">
        <f>X206+Y206+Z206+AA206</f>
        <v>330</v>
      </c>
      <c r="X206" s="55">
        <f>SUM(X207:X208)</f>
        <v>0</v>
      </c>
      <c r="Y206" s="55">
        <f>SUM(Y207:Y208)</f>
        <v>330</v>
      </c>
      <c r="Z206" s="55">
        <f>SUM(Z207:Z208)</f>
        <v>0</v>
      </c>
      <c r="AA206" s="55">
        <f>SUM(AA207:AA208)</f>
        <v>0</v>
      </c>
      <c r="AB206" s="25"/>
      <c r="AC206" s="25"/>
      <c r="AD206" s="25"/>
      <c r="AE206" s="25"/>
      <c r="AF206" s="25"/>
      <c r="AG206" s="25"/>
      <c r="AH206" s="25"/>
      <c r="AI206" s="25"/>
      <c r="AJ206" s="25"/>
    </row>
    <row r="207" s="13" customFormat="1" ht="68" customHeight="1" spans="1:38">
      <c r="A207" s="27">
        <v>170</v>
      </c>
      <c r="B207" s="27"/>
      <c r="C207" s="27" t="s">
        <v>1793</v>
      </c>
      <c r="D207" s="27" t="s">
        <v>1794</v>
      </c>
      <c r="E207" s="27" t="s">
        <v>524</v>
      </c>
      <c r="F207" s="27" t="s">
        <v>603</v>
      </c>
      <c r="G207" s="27" t="s">
        <v>1795</v>
      </c>
      <c r="H207" s="27" t="s">
        <v>203</v>
      </c>
      <c r="I207" s="27" t="s">
        <v>1796</v>
      </c>
      <c r="J207" s="27" t="s">
        <v>1797</v>
      </c>
      <c r="K207" s="27" t="s">
        <v>608</v>
      </c>
      <c r="L207" s="27" t="s">
        <v>609</v>
      </c>
      <c r="M207" s="27" t="s">
        <v>1798</v>
      </c>
      <c r="N207" s="27" t="s">
        <v>1799</v>
      </c>
      <c r="O207" s="27" t="s">
        <v>1020</v>
      </c>
      <c r="P207" s="27" t="s">
        <v>1800</v>
      </c>
      <c r="Q207" s="27" t="s">
        <v>614</v>
      </c>
      <c r="R207" s="34" t="s">
        <v>1801</v>
      </c>
      <c r="S207" s="27" t="s">
        <v>615</v>
      </c>
      <c r="T207" s="27" t="s">
        <v>616</v>
      </c>
      <c r="U207" s="60" t="s">
        <v>617</v>
      </c>
      <c r="V207" s="27" t="s">
        <v>134</v>
      </c>
      <c r="W207" s="59">
        <f>SUM(Y207:AA207)</f>
        <v>180</v>
      </c>
      <c r="X207" s="55"/>
      <c r="Y207" s="59">
        <v>180</v>
      </c>
      <c r="Z207" s="59"/>
      <c r="AA207" s="59"/>
      <c r="AB207" s="27">
        <v>1248</v>
      </c>
      <c r="AC207" s="27">
        <v>394</v>
      </c>
      <c r="AD207" s="27" t="s">
        <v>109</v>
      </c>
      <c r="AE207" s="27" t="s">
        <v>109</v>
      </c>
      <c r="AF207" s="27" t="s">
        <v>109</v>
      </c>
      <c r="AG207" s="27" t="s">
        <v>135</v>
      </c>
      <c r="AH207" s="27" t="s">
        <v>1802</v>
      </c>
      <c r="AI207" s="27" t="s">
        <v>135</v>
      </c>
      <c r="AJ207" s="27" t="s">
        <v>1803</v>
      </c>
      <c r="AL207" s="13" t="s">
        <v>1801</v>
      </c>
    </row>
    <row r="208" s="13" customFormat="1" ht="84" customHeight="1" spans="1:38">
      <c r="A208" s="27">
        <v>171</v>
      </c>
      <c r="B208" s="27"/>
      <c r="C208" s="27" t="s">
        <v>1804</v>
      </c>
      <c r="D208" s="27" t="s">
        <v>1805</v>
      </c>
      <c r="E208" s="34" t="s">
        <v>92</v>
      </c>
      <c r="F208" s="27" t="s">
        <v>1806</v>
      </c>
      <c r="G208" s="27" t="s">
        <v>1807</v>
      </c>
      <c r="H208" s="27" t="s">
        <v>1808</v>
      </c>
      <c r="I208" s="27" t="s">
        <v>1809</v>
      </c>
      <c r="J208" s="27" t="s">
        <v>1810</v>
      </c>
      <c r="K208" s="27" t="s">
        <v>1811</v>
      </c>
      <c r="L208" s="27" t="s">
        <v>1812</v>
      </c>
      <c r="M208" s="27" t="s">
        <v>1813</v>
      </c>
      <c r="N208" s="27" t="s">
        <v>1814</v>
      </c>
      <c r="O208" s="27" t="s">
        <v>1815</v>
      </c>
      <c r="P208" s="27" t="s">
        <v>1816</v>
      </c>
      <c r="Q208" s="48" t="s">
        <v>1817</v>
      </c>
      <c r="R208" s="34" t="s">
        <v>1801</v>
      </c>
      <c r="S208" s="27" t="s">
        <v>1818</v>
      </c>
      <c r="T208" s="34" t="s">
        <v>1492</v>
      </c>
      <c r="U208" s="60" t="s">
        <v>1819</v>
      </c>
      <c r="V208" s="27" t="s">
        <v>134</v>
      </c>
      <c r="W208" s="59">
        <f>SUM(Y208:AA208)</f>
        <v>150</v>
      </c>
      <c r="X208" s="55"/>
      <c r="Y208" s="55">
        <v>150</v>
      </c>
      <c r="Z208" s="55"/>
      <c r="AA208" s="55"/>
      <c r="AB208" s="34">
        <v>765</v>
      </c>
      <c r="AC208" s="34">
        <v>168</v>
      </c>
      <c r="AD208" s="34" t="s">
        <v>109</v>
      </c>
      <c r="AE208" s="34" t="s">
        <v>109</v>
      </c>
      <c r="AF208" s="34" t="s">
        <v>135</v>
      </c>
      <c r="AG208" s="34" t="s">
        <v>135</v>
      </c>
      <c r="AH208" s="34"/>
      <c r="AI208" s="34" t="s">
        <v>135</v>
      </c>
      <c r="AJ208" s="34"/>
      <c r="AL208" s="13" t="s">
        <v>1801</v>
      </c>
    </row>
    <row r="209" ht="27" spans="1:36">
      <c r="A209" s="25"/>
      <c r="B209" s="26" t="s">
        <v>1820</v>
      </c>
      <c r="C209" s="25"/>
      <c r="D209" s="25"/>
      <c r="E209" s="25"/>
      <c r="F209" s="25"/>
      <c r="G209" s="25"/>
      <c r="H209" s="25"/>
      <c r="I209" s="25"/>
      <c r="J209" s="25"/>
      <c r="K209" s="25"/>
      <c r="L209" s="25"/>
      <c r="M209" s="25"/>
      <c r="N209" s="25"/>
      <c r="O209" s="25"/>
      <c r="P209" s="25"/>
      <c r="Q209" s="25"/>
      <c r="R209" s="25"/>
      <c r="S209" s="25"/>
      <c r="T209" s="25"/>
      <c r="U209" s="25"/>
      <c r="V209" s="25"/>
      <c r="W209" s="55"/>
      <c r="X209" s="55"/>
      <c r="Y209" s="55"/>
      <c r="Z209" s="55"/>
      <c r="AA209" s="55"/>
      <c r="AB209" s="25"/>
      <c r="AC209" s="25"/>
      <c r="AD209" s="25"/>
      <c r="AE209" s="25"/>
      <c r="AF209" s="25"/>
      <c r="AG209" s="25"/>
      <c r="AH209" s="25"/>
      <c r="AI209" s="25"/>
      <c r="AJ209" s="25"/>
    </row>
    <row r="210" s="9" customFormat="1" ht="44" customHeight="1" spans="1:36">
      <c r="A210" s="25"/>
      <c r="B210" s="26" t="s">
        <v>19</v>
      </c>
      <c r="C210" s="25"/>
      <c r="D210" s="25"/>
      <c r="E210" s="25"/>
      <c r="F210" s="25"/>
      <c r="G210" s="25"/>
      <c r="H210" s="25"/>
      <c r="I210" s="25"/>
      <c r="J210" s="25"/>
      <c r="K210" s="25"/>
      <c r="L210" s="25"/>
      <c r="M210" s="25"/>
      <c r="N210" s="25"/>
      <c r="O210" s="25"/>
      <c r="P210" s="25"/>
      <c r="Q210" s="25"/>
      <c r="R210" s="25"/>
      <c r="S210" s="25"/>
      <c r="T210" s="25"/>
      <c r="U210" s="25"/>
      <c r="V210" s="25"/>
      <c r="W210" s="55">
        <f>W211+W215+W220+W223+W236</f>
        <v>3133</v>
      </c>
      <c r="X210" s="55">
        <f>X211+X215+X220+X223+X236</f>
        <v>2853</v>
      </c>
      <c r="Y210" s="55">
        <f>Y211+Y215+Y220+Y223+Y236</f>
        <v>280</v>
      </c>
      <c r="Z210" s="55">
        <f>Z211+Z215+Z220+Z223+Z236</f>
        <v>0</v>
      </c>
      <c r="AA210" s="55">
        <f>AA211+AA215+AA220+AA223+AA236</f>
        <v>0</v>
      </c>
      <c r="AB210" s="25"/>
      <c r="AC210" s="25"/>
      <c r="AD210" s="25"/>
      <c r="AE210" s="25"/>
      <c r="AF210" s="25"/>
      <c r="AG210" s="25"/>
      <c r="AH210" s="25"/>
      <c r="AI210" s="25"/>
      <c r="AJ210" s="25"/>
    </row>
    <row r="211" s="9" customFormat="1" ht="34" customHeight="1" spans="1:36">
      <c r="A211" s="25"/>
      <c r="B211" s="26" t="s">
        <v>20</v>
      </c>
      <c r="C211" s="25"/>
      <c r="D211" s="25"/>
      <c r="E211" s="25"/>
      <c r="F211" s="25"/>
      <c r="G211" s="25"/>
      <c r="H211" s="25"/>
      <c r="I211" s="25"/>
      <c r="J211" s="25"/>
      <c r="K211" s="25"/>
      <c r="L211" s="25"/>
      <c r="M211" s="25"/>
      <c r="N211" s="25"/>
      <c r="O211" s="25"/>
      <c r="P211" s="25"/>
      <c r="Q211" s="25"/>
      <c r="R211" s="25"/>
      <c r="S211" s="25"/>
      <c r="T211" s="25"/>
      <c r="U211" s="25"/>
      <c r="V211" s="25"/>
      <c r="W211" s="55">
        <f>W212</f>
        <v>1700</v>
      </c>
      <c r="X211" s="55">
        <f>X212</f>
        <v>1700</v>
      </c>
      <c r="Y211" s="55">
        <f>Y212</f>
        <v>0</v>
      </c>
      <c r="Z211" s="55">
        <f>Z212</f>
        <v>0</v>
      </c>
      <c r="AA211" s="55">
        <f>AA212</f>
        <v>0</v>
      </c>
      <c r="AB211" s="25"/>
      <c r="AC211" s="25"/>
      <c r="AD211" s="25"/>
      <c r="AE211" s="25"/>
      <c r="AF211" s="25"/>
      <c r="AG211" s="25"/>
      <c r="AH211" s="25"/>
      <c r="AI211" s="25"/>
      <c r="AJ211" s="25"/>
    </row>
    <row r="212" s="9" customFormat="1" ht="43" customHeight="1" spans="1:36">
      <c r="A212" s="25"/>
      <c r="B212" s="26" t="s">
        <v>1821</v>
      </c>
      <c r="C212" s="25"/>
      <c r="D212" s="25"/>
      <c r="E212" s="25"/>
      <c r="F212" s="25"/>
      <c r="G212" s="25"/>
      <c r="H212" s="25"/>
      <c r="I212" s="25"/>
      <c r="J212" s="25"/>
      <c r="K212" s="25"/>
      <c r="L212" s="25"/>
      <c r="M212" s="25"/>
      <c r="N212" s="25"/>
      <c r="O212" s="25"/>
      <c r="P212" s="25"/>
      <c r="Q212" s="25"/>
      <c r="R212" s="25"/>
      <c r="S212" s="25"/>
      <c r="T212" s="25"/>
      <c r="U212" s="25"/>
      <c r="V212" s="25"/>
      <c r="W212" s="55">
        <f>X212+Y212+Z212+AA212</f>
        <v>1700</v>
      </c>
      <c r="X212" s="55">
        <f>SUM(X213)</f>
        <v>1700</v>
      </c>
      <c r="Y212" s="55">
        <f>SUM(Y213)</f>
        <v>0</v>
      </c>
      <c r="Z212" s="55">
        <f>SUM(Z213)</f>
        <v>0</v>
      </c>
      <c r="AA212" s="55">
        <f>SUM(AA213)</f>
        <v>0</v>
      </c>
      <c r="AB212" s="25"/>
      <c r="AC212" s="25"/>
      <c r="AD212" s="25"/>
      <c r="AE212" s="25"/>
      <c r="AF212" s="25"/>
      <c r="AG212" s="25"/>
      <c r="AH212" s="25"/>
      <c r="AI212" s="25"/>
      <c r="AJ212" s="25"/>
    </row>
    <row r="213" s="12" customFormat="1" ht="64" customHeight="1" spans="1:38">
      <c r="A213" s="27">
        <v>172</v>
      </c>
      <c r="B213" s="27"/>
      <c r="C213" s="27" t="s">
        <v>1822</v>
      </c>
      <c r="D213" s="27" t="s">
        <v>1823</v>
      </c>
      <c r="E213" s="32" t="s">
        <v>92</v>
      </c>
      <c r="F213" s="32" t="s">
        <v>1824</v>
      </c>
      <c r="G213" s="32" t="s">
        <v>1825</v>
      </c>
      <c r="H213" s="32" t="s">
        <v>1826</v>
      </c>
      <c r="I213" s="32" t="s">
        <v>1825</v>
      </c>
      <c r="J213" s="27" t="s">
        <v>1827</v>
      </c>
      <c r="K213" s="27" t="s">
        <v>1828</v>
      </c>
      <c r="L213" s="27" t="s">
        <v>1829</v>
      </c>
      <c r="M213" s="27" t="s">
        <v>1830</v>
      </c>
      <c r="N213" s="27" t="s">
        <v>1831</v>
      </c>
      <c r="O213" s="27" t="s">
        <v>1832</v>
      </c>
      <c r="P213" s="27"/>
      <c r="Q213" s="27" t="s">
        <v>1833</v>
      </c>
      <c r="R213" s="27" t="s">
        <v>133</v>
      </c>
      <c r="S213" s="27" t="s">
        <v>133</v>
      </c>
      <c r="T213" s="32" t="s">
        <v>1770</v>
      </c>
      <c r="U213" s="32">
        <v>5512258</v>
      </c>
      <c r="V213" s="27" t="s">
        <v>134</v>
      </c>
      <c r="W213" s="59">
        <f>SUM(X213:AA213)</f>
        <v>1700</v>
      </c>
      <c r="X213" s="85">
        <v>1700</v>
      </c>
      <c r="Y213" s="85"/>
      <c r="Z213" s="85"/>
      <c r="AA213" s="85"/>
      <c r="AB213" s="32"/>
      <c r="AC213" s="32"/>
      <c r="AD213" s="32" t="s">
        <v>109</v>
      </c>
      <c r="AE213" s="32" t="s">
        <v>109</v>
      </c>
      <c r="AF213" s="32" t="s">
        <v>109</v>
      </c>
      <c r="AG213" s="32" t="s">
        <v>109</v>
      </c>
      <c r="AH213" s="32"/>
      <c r="AI213" s="32" t="s">
        <v>109</v>
      </c>
      <c r="AJ213" s="27"/>
      <c r="AL213" s="12" t="s">
        <v>133</v>
      </c>
    </row>
    <row r="214" ht="27" spans="1:36">
      <c r="A214" s="25"/>
      <c r="B214" s="26" t="s">
        <v>1834</v>
      </c>
      <c r="C214" s="25"/>
      <c r="D214" s="25"/>
      <c r="E214" s="25"/>
      <c r="F214" s="25"/>
      <c r="G214" s="25"/>
      <c r="H214" s="25"/>
      <c r="I214" s="25"/>
      <c r="J214" s="25"/>
      <c r="K214" s="25"/>
      <c r="L214" s="25"/>
      <c r="M214" s="25"/>
      <c r="N214" s="25"/>
      <c r="O214" s="25"/>
      <c r="P214" s="25"/>
      <c r="Q214" s="25"/>
      <c r="R214" s="25"/>
      <c r="S214" s="25"/>
      <c r="T214" s="25"/>
      <c r="U214" s="25"/>
      <c r="V214" s="25"/>
      <c r="W214" s="55"/>
      <c r="X214" s="55"/>
      <c r="Y214" s="55"/>
      <c r="Z214" s="55"/>
      <c r="AA214" s="55"/>
      <c r="AB214" s="25"/>
      <c r="AC214" s="25"/>
      <c r="AD214" s="25"/>
      <c r="AE214" s="25"/>
      <c r="AF214" s="25"/>
      <c r="AG214" s="25"/>
      <c r="AH214" s="25"/>
      <c r="AI214" s="25"/>
      <c r="AJ214" s="25"/>
    </row>
    <row r="215" s="9" customFormat="1" ht="35" customHeight="1" spans="1:36">
      <c r="A215" s="25"/>
      <c r="B215" s="26" t="s">
        <v>21</v>
      </c>
      <c r="C215" s="25"/>
      <c r="D215" s="25"/>
      <c r="E215" s="25"/>
      <c r="F215" s="25"/>
      <c r="G215" s="25"/>
      <c r="H215" s="25"/>
      <c r="I215" s="25"/>
      <c r="J215" s="25"/>
      <c r="K215" s="25"/>
      <c r="L215" s="25"/>
      <c r="M215" s="25"/>
      <c r="N215" s="25"/>
      <c r="O215" s="25"/>
      <c r="P215" s="25"/>
      <c r="Q215" s="25"/>
      <c r="R215" s="25"/>
      <c r="S215" s="25"/>
      <c r="T215" s="25"/>
      <c r="U215" s="25"/>
      <c r="V215" s="25"/>
      <c r="W215" s="55">
        <f>W217</f>
        <v>37</v>
      </c>
      <c r="X215" s="55">
        <f>X217</f>
        <v>37</v>
      </c>
      <c r="Y215" s="55">
        <f>Y217</f>
        <v>0</v>
      </c>
      <c r="Z215" s="55">
        <f>Z217</f>
        <v>0</v>
      </c>
      <c r="AA215" s="55">
        <f>AA217</f>
        <v>0</v>
      </c>
      <c r="AB215" s="25"/>
      <c r="AC215" s="25"/>
      <c r="AD215" s="25"/>
      <c r="AE215" s="25"/>
      <c r="AF215" s="25"/>
      <c r="AG215" s="25"/>
      <c r="AH215" s="25"/>
      <c r="AI215" s="25"/>
      <c r="AJ215" s="25"/>
    </row>
    <row r="216" ht="40.5" spans="1:36">
      <c r="A216" s="25"/>
      <c r="B216" s="26" t="s">
        <v>1835</v>
      </c>
      <c r="C216" s="25"/>
      <c r="D216" s="25"/>
      <c r="E216" s="25"/>
      <c r="F216" s="25"/>
      <c r="G216" s="25"/>
      <c r="H216" s="25"/>
      <c r="I216" s="25"/>
      <c r="J216" s="25"/>
      <c r="K216" s="25"/>
      <c r="L216" s="25"/>
      <c r="M216" s="25"/>
      <c r="N216" s="25"/>
      <c r="O216" s="25"/>
      <c r="P216" s="25"/>
      <c r="Q216" s="25"/>
      <c r="R216" s="25"/>
      <c r="S216" s="25"/>
      <c r="T216" s="25"/>
      <c r="U216" s="25"/>
      <c r="V216" s="25"/>
      <c r="W216" s="55"/>
      <c r="X216" s="55"/>
      <c r="Y216" s="55"/>
      <c r="Z216" s="55"/>
      <c r="AA216" s="55"/>
      <c r="AB216" s="25"/>
      <c r="AC216" s="25"/>
      <c r="AD216" s="25"/>
      <c r="AE216" s="25"/>
      <c r="AF216" s="25"/>
      <c r="AG216" s="25"/>
      <c r="AH216" s="25"/>
      <c r="AI216" s="25"/>
      <c r="AJ216" s="25"/>
    </row>
    <row r="217" s="9" customFormat="1" ht="46" customHeight="1" spans="1:36">
      <c r="A217" s="25"/>
      <c r="B217" s="26" t="s">
        <v>1836</v>
      </c>
      <c r="C217" s="25"/>
      <c r="D217" s="25"/>
      <c r="E217" s="25"/>
      <c r="F217" s="25"/>
      <c r="G217" s="25"/>
      <c r="H217" s="25"/>
      <c r="I217" s="25"/>
      <c r="J217" s="25"/>
      <c r="K217" s="25"/>
      <c r="L217" s="25"/>
      <c r="M217" s="25"/>
      <c r="N217" s="25"/>
      <c r="O217" s="25"/>
      <c r="P217" s="25"/>
      <c r="Q217" s="25"/>
      <c r="R217" s="25"/>
      <c r="S217" s="25"/>
      <c r="T217" s="25"/>
      <c r="U217" s="25"/>
      <c r="V217" s="25"/>
      <c r="W217" s="55">
        <f>X217+Y217+Z217+AA217</f>
        <v>37</v>
      </c>
      <c r="X217" s="55">
        <f>SUM(X218)</f>
        <v>37</v>
      </c>
      <c r="Y217" s="55">
        <f>SUM(Y218)</f>
        <v>0</v>
      </c>
      <c r="Z217" s="55">
        <f>SUM(Z218)</f>
        <v>0</v>
      </c>
      <c r="AA217" s="55">
        <f>SUM(AA218)</f>
        <v>0</v>
      </c>
      <c r="AB217" s="25"/>
      <c r="AC217" s="25"/>
      <c r="AD217" s="25"/>
      <c r="AE217" s="25"/>
      <c r="AF217" s="25"/>
      <c r="AG217" s="25"/>
      <c r="AH217" s="25"/>
      <c r="AI217" s="25"/>
      <c r="AJ217" s="25"/>
    </row>
    <row r="218" s="12" customFormat="1" ht="54" customHeight="1" spans="1:38">
      <c r="A218" s="27">
        <v>173</v>
      </c>
      <c r="B218" s="27"/>
      <c r="C218" s="32" t="s">
        <v>1837</v>
      </c>
      <c r="D218" s="32" t="s">
        <v>1838</v>
      </c>
      <c r="E218" s="27" t="s">
        <v>92</v>
      </c>
      <c r="F218" s="27" t="s">
        <v>446</v>
      </c>
      <c r="G218" s="32" t="s">
        <v>1839</v>
      </c>
      <c r="H218" s="32"/>
      <c r="I218" s="32"/>
      <c r="J218" s="32">
        <v>363</v>
      </c>
      <c r="K218" s="32"/>
      <c r="L218" s="32"/>
      <c r="M218" s="32"/>
      <c r="N218" s="32"/>
      <c r="O218" s="32"/>
      <c r="P218" s="32"/>
      <c r="Q218" s="48">
        <v>1</v>
      </c>
      <c r="R218" s="27" t="s">
        <v>133</v>
      </c>
      <c r="S218" s="27" t="s">
        <v>133</v>
      </c>
      <c r="T218" s="120" t="s">
        <v>1770</v>
      </c>
      <c r="U218" s="32">
        <v>5512258</v>
      </c>
      <c r="V218" s="27" t="s">
        <v>134</v>
      </c>
      <c r="W218" s="59">
        <f>SUM(X218:AA218)</f>
        <v>37</v>
      </c>
      <c r="X218" s="85">
        <v>37</v>
      </c>
      <c r="Y218" s="85"/>
      <c r="Z218" s="122"/>
      <c r="AA218" s="122"/>
      <c r="AB218" s="27"/>
      <c r="AC218" s="27"/>
      <c r="AD218" s="27" t="s">
        <v>109</v>
      </c>
      <c r="AE218" s="27" t="s">
        <v>109</v>
      </c>
      <c r="AF218" s="27" t="s">
        <v>109</v>
      </c>
      <c r="AG218" s="27" t="s">
        <v>109</v>
      </c>
      <c r="AH218" s="27"/>
      <c r="AI218" s="27" t="s">
        <v>109</v>
      </c>
      <c r="AJ218" s="27"/>
      <c r="AL218" s="12" t="s">
        <v>133</v>
      </c>
    </row>
    <row r="219" spans="1:36">
      <c r="A219" s="25"/>
      <c r="B219" s="26" t="s">
        <v>1840</v>
      </c>
      <c r="C219" s="25"/>
      <c r="D219" s="25"/>
      <c r="E219" s="25"/>
      <c r="F219" s="25"/>
      <c r="G219" s="25"/>
      <c r="H219" s="25"/>
      <c r="I219" s="25"/>
      <c r="J219" s="25"/>
      <c r="K219" s="25"/>
      <c r="L219" s="25"/>
      <c r="M219" s="25"/>
      <c r="N219" s="25"/>
      <c r="O219" s="25"/>
      <c r="P219" s="25"/>
      <c r="Q219" s="25"/>
      <c r="R219" s="25"/>
      <c r="S219" s="25"/>
      <c r="T219" s="25"/>
      <c r="U219" s="25"/>
      <c r="V219" s="25"/>
      <c r="W219" s="55"/>
      <c r="X219" s="55"/>
      <c r="Y219" s="55"/>
      <c r="Z219" s="55"/>
      <c r="AA219" s="55"/>
      <c r="AB219" s="25"/>
      <c r="AC219" s="25"/>
      <c r="AD219" s="25"/>
      <c r="AE219" s="25"/>
      <c r="AF219" s="25"/>
      <c r="AG219" s="25"/>
      <c r="AH219" s="25"/>
      <c r="AI219" s="25"/>
      <c r="AJ219" s="25"/>
    </row>
    <row r="220" s="9" customFormat="1" ht="41" customHeight="1" spans="1:36">
      <c r="A220" s="25"/>
      <c r="B220" s="26" t="s">
        <v>22</v>
      </c>
      <c r="C220" s="25"/>
      <c r="D220" s="25"/>
      <c r="E220" s="25"/>
      <c r="F220" s="25"/>
      <c r="G220" s="25"/>
      <c r="H220" s="25"/>
      <c r="I220" s="25"/>
      <c r="J220" s="25"/>
      <c r="K220" s="25"/>
      <c r="L220" s="25"/>
      <c r="M220" s="25"/>
      <c r="N220" s="25"/>
      <c r="O220" s="25"/>
      <c r="P220" s="25"/>
      <c r="Q220" s="25"/>
      <c r="R220" s="25"/>
      <c r="S220" s="25"/>
      <c r="T220" s="25"/>
      <c r="U220" s="25"/>
      <c r="V220" s="25"/>
      <c r="W220" s="55">
        <f>W221</f>
        <v>0</v>
      </c>
      <c r="X220" s="55">
        <f>X221</f>
        <v>0</v>
      </c>
      <c r="Y220" s="55">
        <f>Y221</f>
        <v>0</v>
      </c>
      <c r="Z220" s="55">
        <f>Z221</f>
        <v>0</v>
      </c>
      <c r="AA220" s="55">
        <f>AA221</f>
        <v>0</v>
      </c>
      <c r="AB220" s="25"/>
      <c r="AC220" s="25"/>
      <c r="AD220" s="25"/>
      <c r="AE220" s="25"/>
      <c r="AF220" s="25"/>
      <c r="AG220" s="25"/>
      <c r="AH220" s="25"/>
      <c r="AI220" s="25"/>
      <c r="AJ220" s="25"/>
    </row>
    <row r="221" s="9" customFormat="1" ht="38" customHeight="1" spans="1:36">
      <c r="A221" s="25"/>
      <c r="B221" s="26" t="s">
        <v>1841</v>
      </c>
      <c r="C221" s="25"/>
      <c r="D221" s="25"/>
      <c r="E221" s="25"/>
      <c r="F221" s="25"/>
      <c r="G221" s="25"/>
      <c r="H221" s="25"/>
      <c r="I221" s="25"/>
      <c r="J221" s="25"/>
      <c r="K221" s="25"/>
      <c r="L221" s="25"/>
      <c r="M221" s="25"/>
      <c r="N221" s="25"/>
      <c r="O221" s="25"/>
      <c r="P221" s="25"/>
      <c r="Q221" s="25"/>
      <c r="R221" s="25"/>
      <c r="S221" s="25"/>
      <c r="T221" s="25"/>
      <c r="U221" s="25"/>
      <c r="V221" s="25"/>
      <c r="W221" s="55">
        <f>X221+Y221+Z221+AA221</f>
        <v>0</v>
      </c>
      <c r="X221" s="55"/>
      <c r="Y221" s="55"/>
      <c r="Z221" s="55"/>
      <c r="AA221" s="55"/>
      <c r="AB221" s="25"/>
      <c r="AC221" s="25"/>
      <c r="AD221" s="25"/>
      <c r="AE221" s="25"/>
      <c r="AF221" s="25"/>
      <c r="AG221" s="25"/>
      <c r="AH221" s="25"/>
      <c r="AI221" s="25"/>
      <c r="AJ221" s="25"/>
    </row>
    <row r="222" spans="1:36">
      <c r="A222" s="25"/>
      <c r="B222" s="26" t="s">
        <v>1842</v>
      </c>
      <c r="C222" s="25"/>
      <c r="D222" s="25"/>
      <c r="E222" s="25"/>
      <c r="F222" s="25"/>
      <c r="G222" s="25"/>
      <c r="H222" s="25"/>
      <c r="I222" s="25"/>
      <c r="J222" s="25"/>
      <c r="K222" s="25"/>
      <c r="L222" s="25"/>
      <c r="M222" s="25"/>
      <c r="N222" s="25"/>
      <c r="O222" s="25"/>
      <c r="P222" s="25"/>
      <c r="Q222" s="25"/>
      <c r="R222" s="25"/>
      <c r="S222" s="25"/>
      <c r="T222" s="25"/>
      <c r="U222" s="25"/>
      <c r="V222" s="25"/>
      <c r="W222" s="55"/>
      <c r="X222" s="55"/>
      <c r="Y222" s="55"/>
      <c r="Z222" s="55"/>
      <c r="AA222" s="55"/>
      <c r="AB222" s="25"/>
      <c r="AC222" s="25"/>
      <c r="AD222" s="25"/>
      <c r="AE222" s="25"/>
      <c r="AF222" s="25"/>
      <c r="AG222" s="25"/>
      <c r="AH222" s="25"/>
      <c r="AI222" s="25"/>
      <c r="AJ222" s="25"/>
    </row>
    <row r="223" s="9" customFormat="1" ht="35" customHeight="1" spans="1:36">
      <c r="A223" s="25"/>
      <c r="B223" s="26" t="s">
        <v>23</v>
      </c>
      <c r="C223" s="25"/>
      <c r="D223" s="25"/>
      <c r="E223" s="25"/>
      <c r="F223" s="25"/>
      <c r="G223" s="25"/>
      <c r="H223" s="25"/>
      <c r="I223" s="25"/>
      <c r="J223" s="25"/>
      <c r="K223" s="25"/>
      <c r="L223" s="25"/>
      <c r="M223" s="25"/>
      <c r="N223" s="25"/>
      <c r="O223" s="25"/>
      <c r="P223" s="25"/>
      <c r="Q223" s="25"/>
      <c r="R223" s="25"/>
      <c r="S223" s="25"/>
      <c r="T223" s="25"/>
      <c r="U223" s="25"/>
      <c r="V223" s="25"/>
      <c r="W223" s="55">
        <f>W226</f>
        <v>280</v>
      </c>
      <c r="X223" s="55">
        <f>X226</f>
        <v>0</v>
      </c>
      <c r="Y223" s="55">
        <f>Y226</f>
        <v>280</v>
      </c>
      <c r="Z223" s="55">
        <f>Z226</f>
        <v>0</v>
      </c>
      <c r="AA223" s="55">
        <f>AA226</f>
        <v>0</v>
      </c>
      <c r="AB223" s="25"/>
      <c r="AC223" s="25"/>
      <c r="AD223" s="25"/>
      <c r="AE223" s="25"/>
      <c r="AF223" s="25"/>
      <c r="AG223" s="25"/>
      <c r="AH223" s="25"/>
      <c r="AI223" s="25"/>
      <c r="AJ223" s="25"/>
    </row>
    <row r="224" ht="27" spans="1:36">
      <c r="A224" s="25"/>
      <c r="B224" s="26" t="s">
        <v>1843</v>
      </c>
      <c r="C224" s="25"/>
      <c r="D224" s="25"/>
      <c r="E224" s="25"/>
      <c r="F224" s="25"/>
      <c r="G224" s="25"/>
      <c r="H224" s="25"/>
      <c r="I224" s="25"/>
      <c r="J224" s="25"/>
      <c r="K224" s="25"/>
      <c r="L224" s="25"/>
      <c r="M224" s="25"/>
      <c r="N224" s="25"/>
      <c r="O224" s="25"/>
      <c r="P224" s="25"/>
      <c r="Q224" s="25"/>
      <c r="R224" s="25"/>
      <c r="S224" s="25"/>
      <c r="T224" s="25"/>
      <c r="U224" s="25"/>
      <c r="V224" s="25"/>
      <c r="W224" s="55"/>
      <c r="X224" s="55"/>
      <c r="Y224" s="55"/>
      <c r="Z224" s="55"/>
      <c r="AA224" s="55"/>
      <c r="AB224" s="25"/>
      <c r="AC224" s="25"/>
      <c r="AD224" s="25"/>
      <c r="AE224" s="25"/>
      <c r="AF224" s="25"/>
      <c r="AG224" s="25"/>
      <c r="AH224" s="25"/>
      <c r="AI224" s="25"/>
      <c r="AJ224" s="25"/>
    </row>
    <row r="225" ht="27" spans="1:36">
      <c r="A225" s="25"/>
      <c r="B225" s="26" t="s">
        <v>1844</v>
      </c>
      <c r="C225" s="25"/>
      <c r="D225" s="25"/>
      <c r="E225" s="25"/>
      <c r="F225" s="25"/>
      <c r="G225" s="25"/>
      <c r="H225" s="25"/>
      <c r="I225" s="25"/>
      <c r="J225" s="25"/>
      <c r="K225" s="25"/>
      <c r="L225" s="25"/>
      <c r="M225" s="25"/>
      <c r="N225" s="25"/>
      <c r="O225" s="25"/>
      <c r="P225" s="25"/>
      <c r="Q225" s="25"/>
      <c r="R225" s="25"/>
      <c r="S225" s="25"/>
      <c r="T225" s="25"/>
      <c r="U225" s="25"/>
      <c r="V225" s="25"/>
      <c r="W225" s="55"/>
      <c r="X225" s="55"/>
      <c r="Y225" s="55"/>
      <c r="Z225" s="55"/>
      <c r="AA225" s="55"/>
      <c r="AB225" s="25"/>
      <c r="AC225" s="25"/>
      <c r="AD225" s="25"/>
      <c r="AE225" s="25"/>
      <c r="AF225" s="25"/>
      <c r="AG225" s="25"/>
      <c r="AH225" s="25"/>
      <c r="AI225" s="25"/>
      <c r="AJ225" s="25"/>
    </row>
    <row r="226" s="9" customFormat="1" ht="27" spans="1:36">
      <c r="A226" s="25"/>
      <c r="B226" s="26" t="s">
        <v>1845</v>
      </c>
      <c r="C226" s="25"/>
      <c r="D226" s="25"/>
      <c r="E226" s="25"/>
      <c r="F226" s="25"/>
      <c r="G226" s="25"/>
      <c r="H226" s="25"/>
      <c r="I226" s="25"/>
      <c r="J226" s="25"/>
      <c r="K226" s="25"/>
      <c r="L226" s="25"/>
      <c r="M226" s="25"/>
      <c r="N226" s="25"/>
      <c r="O226" s="25"/>
      <c r="P226" s="25"/>
      <c r="Q226" s="25"/>
      <c r="R226" s="25"/>
      <c r="S226" s="25"/>
      <c r="T226" s="25"/>
      <c r="U226" s="25"/>
      <c r="V226" s="25"/>
      <c r="W226" s="55">
        <f>X226+Y226+Z226+AA226</f>
        <v>280</v>
      </c>
      <c r="X226" s="55">
        <f>SUM(X227:X235)</f>
        <v>0</v>
      </c>
      <c r="Y226" s="55">
        <f>SUM(Y227:Y235)</f>
        <v>280</v>
      </c>
      <c r="Z226" s="55">
        <f>SUM(Z227:Z235)</f>
        <v>0</v>
      </c>
      <c r="AA226" s="55">
        <f>SUM(AA227:AA235)</f>
        <v>0</v>
      </c>
      <c r="AB226" s="25"/>
      <c r="AC226" s="25"/>
      <c r="AD226" s="25"/>
      <c r="AE226" s="25"/>
      <c r="AF226" s="25"/>
      <c r="AG226" s="25"/>
      <c r="AH226" s="25"/>
      <c r="AI226" s="25"/>
      <c r="AJ226" s="25"/>
    </row>
    <row r="227" s="13" customFormat="1" ht="84" customHeight="1" spans="1:38">
      <c r="A227" s="27">
        <v>174</v>
      </c>
      <c r="B227" s="27"/>
      <c r="C227" s="27" t="s">
        <v>1846</v>
      </c>
      <c r="D227" s="27" t="s">
        <v>1847</v>
      </c>
      <c r="E227" s="34" t="s">
        <v>92</v>
      </c>
      <c r="F227" s="27" t="s">
        <v>1848</v>
      </c>
      <c r="G227" s="27" t="s">
        <v>1849</v>
      </c>
      <c r="H227" s="34" t="s">
        <v>95</v>
      </c>
      <c r="I227" s="27" t="s">
        <v>1850</v>
      </c>
      <c r="J227" s="34">
        <v>1</v>
      </c>
      <c r="K227" s="34" t="s">
        <v>1811</v>
      </c>
      <c r="L227" s="27" t="s">
        <v>1812</v>
      </c>
      <c r="M227" s="27" t="s">
        <v>1851</v>
      </c>
      <c r="N227" s="27" t="s">
        <v>1852</v>
      </c>
      <c r="O227" s="27" t="s">
        <v>1853</v>
      </c>
      <c r="P227" s="27" t="s">
        <v>1854</v>
      </c>
      <c r="Q227" s="48" t="s">
        <v>1817</v>
      </c>
      <c r="R227" s="34" t="s">
        <v>1801</v>
      </c>
      <c r="S227" s="34" t="s">
        <v>1855</v>
      </c>
      <c r="T227" s="34" t="s">
        <v>1856</v>
      </c>
      <c r="U227" s="34">
        <v>18992678989</v>
      </c>
      <c r="V227" s="27" t="s">
        <v>134</v>
      </c>
      <c r="W227" s="59">
        <f>SUM(Y227:AA227)</f>
        <v>100</v>
      </c>
      <c r="X227" s="55"/>
      <c r="Y227" s="55">
        <v>100</v>
      </c>
      <c r="Z227" s="55"/>
      <c r="AA227" s="55"/>
      <c r="AB227" s="34">
        <v>23593</v>
      </c>
      <c r="AC227" s="34">
        <v>3088</v>
      </c>
      <c r="AD227" s="34" t="s">
        <v>109</v>
      </c>
      <c r="AE227" s="34" t="s">
        <v>109</v>
      </c>
      <c r="AF227" s="34" t="s">
        <v>135</v>
      </c>
      <c r="AG227" s="34" t="s">
        <v>109</v>
      </c>
      <c r="AH227" s="34"/>
      <c r="AI227" s="34" t="s">
        <v>109</v>
      </c>
      <c r="AJ227" s="34"/>
      <c r="AL227" s="13" t="s">
        <v>1801</v>
      </c>
    </row>
    <row r="228" s="13" customFormat="1" ht="59" customHeight="1" spans="1:38">
      <c r="A228" s="27">
        <v>175</v>
      </c>
      <c r="B228" s="27"/>
      <c r="C228" s="27" t="s">
        <v>1857</v>
      </c>
      <c r="D228" s="27" t="s">
        <v>1858</v>
      </c>
      <c r="E228" s="27" t="s">
        <v>1859</v>
      </c>
      <c r="F228" s="34" t="s">
        <v>1860</v>
      </c>
      <c r="G228" s="27" t="s">
        <v>1861</v>
      </c>
      <c r="H228" s="34" t="s">
        <v>95</v>
      </c>
      <c r="I228" s="27" t="s">
        <v>1862</v>
      </c>
      <c r="J228" s="34">
        <v>1</v>
      </c>
      <c r="K228" s="34" t="s">
        <v>1811</v>
      </c>
      <c r="L228" s="27" t="s">
        <v>1812</v>
      </c>
      <c r="M228" s="27" t="s">
        <v>1863</v>
      </c>
      <c r="N228" s="27" t="s">
        <v>1864</v>
      </c>
      <c r="O228" s="27" t="s">
        <v>1853</v>
      </c>
      <c r="P228" s="27" t="s">
        <v>1854</v>
      </c>
      <c r="Q228" s="48" t="s">
        <v>1817</v>
      </c>
      <c r="R228" s="34" t="s">
        <v>1801</v>
      </c>
      <c r="S228" s="34" t="s">
        <v>1855</v>
      </c>
      <c r="T228" s="34" t="s">
        <v>1856</v>
      </c>
      <c r="U228" s="34">
        <v>18992678989</v>
      </c>
      <c r="V228" s="27" t="s">
        <v>134</v>
      </c>
      <c r="W228" s="59">
        <f t="shared" ref="W227:W235" si="10">SUM(Y228:AA228)</f>
        <v>20</v>
      </c>
      <c r="X228" s="55"/>
      <c r="Y228" s="55">
        <v>20</v>
      </c>
      <c r="Z228" s="55"/>
      <c r="AA228" s="55"/>
      <c r="AB228" s="34">
        <v>1445</v>
      </c>
      <c r="AC228" s="34">
        <v>198</v>
      </c>
      <c r="AD228" s="34" t="s">
        <v>109</v>
      </c>
      <c r="AE228" s="34" t="s">
        <v>109</v>
      </c>
      <c r="AF228" s="34" t="s">
        <v>135</v>
      </c>
      <c r="AG228" s="34" t="s">
        <v>109</v>
      </c>
      <c r="AH228" s="34"/>
      <c r="AI228" s="34" t="s">
        <v>109</v>
      </c>
      <c r="AJ228" s="34"/>
      <c r="AL228" s="13" t="s">
        <v>1801</v>
      </c>
    </row>
    <row r="229" s="13" customFormat="1" ht="54" customHeight="1" spans="1:38">
      <c r="A229" s="27">
        <v>176</v>
      </c>
      <c r="B229" s="27"/>
      <c r="C229" s="27" t="s">
        <v>1865</v>
      </c>
      <c r="D229" s="27" t="s">
        <v>1866</v>
      </c>
      <c r="E229" s="27" t="s">
        <v>1859</v>
      </c>
      <c r="F229" s="27" t="s">
        <v>1867</v>
      </c>
      <c r="G229" s="27" t="s">
        <v>1868</v>
      </c>
      <c r="H229" s="34" t="s">
        <v>95</v>
      </c>
      <c r="I229" s="27" t="s">
        <v>1862</v>
      </c>
      <c r="J229" s="34">
        <v>1</v>
      </c>
      <c r="K229" s="34" t="s">
        <v>1811</v>
      </c>
      <c r="L229" s="27" t="s">
        <v>1812</v>
      </c>
      <c r="M229" s="27" t="s">
        <v>1863</v>
      </c>
      <c r="N229" s="27" t="s">
        <v>1869</v>
      </c>
      <c r="O229" s="27" t="s">
        <v>1853</v>
      </c>
      <c r="P229" s="27" t="s">
        <v>1854</v>
      </c>
      <c r="Q229" s="48" t="s">
        <v>1817</v>
      </c>
      <c r="R229" s="34" t="s">
        <v>1801</v>
      </c>
      <c r="S229" s="34" t="s">
        <v>1855</v>
      </c>
      <c r="T229" s="34" t="s">
        <v>1856</v>
      </c>
      <c r="U229" s="34">
        <v>18992678989</v>
      </c>
      <c r="V229" s="27" t="s">
        <v>134</v>
      </c>
      <c r="W229" s="59">
        <f t="shared" si="10"/>
        <v>20</v>
      </c>
      <c r="X229" s="55"/>
      <c r="Y229" s="55">
        <v>20</v>
      </c>
      <c r="Z229" s="55"/>
      <c r="AA229" s="55"/>
      <c r="AB229" s="34">
        <v>10078</v>
      </c>
      <c r="AC229" s="34">
        <v>1127</v>
      </c>
      <c r="AD229" s="34" t="s">
        <v>109</v>
      </c>
      <c r="AE229" s="34" t="s">
        <v>109</v>
      </c>
      <c r="AF229" s="34" t="s">
        <v>109</v>
      </c>
      <c r="AG229" s="34" t="s">
        <v>109</v>
      </c>
      <c r="AH229" s="34"/>
      <c r="AI229" s="34" t="s">
        <v>109</v>
      </c>
      <c r="AJ229" s="34"/>
      <c r="AL229" s="13" t="s">
        <v>1801</v>
      </c>
    </row>
    <row r="230" s="13" customFormat="1" ht="66" customHeight="1" spans="1:38">
      <c r="A230" s="27">
        <v>177</v>
      </c>
      <c r="B230" s="27"/>
      <c r="C230" s="27" t="s">
        <v>1870</v>
      </c>
      <c r="D230" s="27" t="s">
        <v>1871</v>
      </c>
      <c r="E230" s="27" t="s">
        <v>1859</v>
      </c>
      <c r="F230" s="34" t="s">
        <v>1872</v>
      </c>
      <c r="G230" s="27" t="s">
        <v>1873</v>
      </c>
      <c r="H230" s="34" t="s">
        <v>95</v>
      </c>
      <c r="I230" s="27" t="s">
        <v>1862</v>
      </c>
      <c r="J230" s="34">
        <v>1</v>
      </c>
      <c r="K230" s="34" t="s">
        <v>1811</v>
      </c>
      <c r="L230" s="27" t="s">
        <v>1812</v>
      </c>
      <c r="M230" s="27" t="s">
        <v>1851</v>
      </c>
      <c r="N230" s="27" t="s">
        <v>1874</v>
      </c>
      <c r="O230" s="27" t="s">
        <v>1853</v>
      </c>
      <c r="P230" s="27" t="s">
        <v>1854</v>
      </c>
      <c r="Q230" s="48" t="s">
        <v>1817</v>
      </c>
      <c r="R230" s="34" t="s">
        <v>1801</v>
      </c>
      <c r="S230" s="34" t="s">
        <v>1855</v>
      </c>
      <c r="T230" s="34" t="s">
        <v>1856</v>
      </c>
      <c r="U230" s="34">
        <v>18992678989</v>
      </c>
      <c r="V230" s="27" t="s">
        <v>134</v>
      </c>
      <c r="W230" s="59">
        <f t="shared" si="10"/>
        <v>30</v>
      </c>
      <c r="X230" s="55"/>
      <c r="Y230" s="55">
        <v>30</v>
      </c>
      <c r="Z230" s="55"/>
      <c r="AA230" s="55"/>
      <c r="AB230" s="34">
        <v>1310</v>
      </c>
      <c r="AC230" s="34">
        <v>167</v>
      </c>
      <c r="AD230" s="34" t="s">
        <v>109</v>
      </c>
      <c r="AE230" s="34" t="s">
        <v>109</v>
      </c>
      <c r="AF230" s="34" t="s">
        <v>135</v>
      </c>
      <c r="AG230" s="34" t="s">
        <v>109</v>
      </c>
      <c r="AH230" s="34"/>
      <c r="AI230" s="34" t="s">
        <v>109</v>
      </c>
      <c r="AJ230" s="34"/>
      <c r="AL230" s="13" t="s">
        <v>1801</v>
      </c>
    </row>
    <row r="231" s="13" customFormat="1" ht="67" customHeight="1" spans="1:38">
      <c r="A231" s="27">
        <v>178</v>
      </c>
      <c r="B231" s="27"/>
      <c r="C231" s="27" t="s">
        <v>1875</v>
      </c>
      <c r="D231" s="27" t="s">
        <v>1876</v>
      </c>
      <c r="E231" s="27" t="s">
        <v>1859</v>
      </c>
      <c r="F231" s="34" t="s">
        <v>512</v>
      </c>
      <c r="G231" s="27" t="s">
        <v>1877</v>
      </c>
      <c r="H231" s="34" t="s">
        <v>95</v>
      </c>
      <c r="I231" s="27" t="s">
        <v>1862</v>
      </c>
      <c r="J231" s="34">
        <v>1</v>
      </c>
      <c r="K231" s="34" t="s">
        <v>1811</v>
      </c>
      <c r="L231" s="27" t="s">
        <v>1812</v>
      </c>
      <c r="M231" s="27" t="s">
        <v>1863</v>
      </c>
      <c r="N231" s="27" t="s">
        <v>1878</v>
      </c>
      <c r="O231" s="27" t="s">
        <v>1853</v>
      </c>
      <c r="P231" s="27" t="s">
        <v>1854</v>
      </c>
      <c r="Q231" s="48" t="s">
        <v>1817</v>
      </c>
      <c r="R231" s="34" t="s">
        <v>1801</v>
      </c>
      <c r="S231" s="34" t="s">
        <v>1855</v>
      </c>
      <c r="T231" s="34" t="s">
        <v>1856</v>
      </c>
      <c r="U231" s="34">
        <v>18992678989</v>
      </c>
      <c r="V231" s="27" t="s">
        <v>134</v>
      </c>
      <c r="W231" s="59">
        <f t="shared" si="10"/>
        <v>20</v>
      </c>
      <c r="X231" s="55"/>
      <c r="Y231" s="55">
        <v>20</v>
      </c>
      <c r="Z231" s="55"/>
      <c r="AA231" s="55"/>
      <c r="AB231" s="34">
        <v>1298</v>
      </c>
      <c r="AC231" s="34">
        <v>311</v>
      </c>
      <c r="AD231" s="34" t="s">
        <v>109</v>
      </c>
      <c r="AE231" s="34" t="s">
        <v>109</v>
      </c>
      <c r="AF231" s="34" t="s">
        <v>135</v>
      </c>
      <c r="AG231" s="34" t="s">
        <v>109</v>
      </c>
      <c r="AH231" s="34"/>
      <c r="AI231" s="34" t="s">
        <v>109</v>
      </c>
      <c r="AJ231" s="34"/>
      <c r="AL231" s="13" t="s">
        <v>1801</v>
      </c>
    </row>
    <row r="232" s="13" customFormat="1" ht="64" customHeight="1" spans="1:38">
      <c r="A232" s="27">
        <v>179</v>
      </c>
      <c r="B232" s="27"/>
      <c r="C232" s="27" t="s">
        <v>1879</v>
      </c>
      <c r="D232" s="27" t="s">
        <v>1880</v>
      </c>
      <c r="E232" s="27" t="s">
        <v>1859</v>
      </c>
      <c r="F232" s="34" t="s">
        <v>1881</v>
      </c>
      <c r="G232" s="27" t="s">
        <v>1882</v>
      </c>
      <c r="H232" s="34" t="s">
        <v>95</v>
      </c>
      <c r="I232" s="27" t="s">
        <v>1862</v>
      </c>
      <c r="J232" s="34">
        <v>1</v>
      </c>
      <c r="K232" s="34" t="s">
        <v>1811</v>
      </c>
      <c r="L232" s="27" t="s">
        <v>1812</v>
      </c>
      <c r="M232" s="27" t="s">
        <v>1863</v>
      </c>
      <c r="N232" s="27" t="s">
        <v>1883</v>
      </c>
      <c r="O232" s="27" t="s">
        <v>1853</v>
      </c>
      <c r="P232" s="27" t="s">
        <v>1854</v>
      </c>
      <c r="Q232" s="48" t="s">
        <v>1817</v>
      </c>
      <c r="R232" s="34" t="s">
        <v>1801</v>
      </c>
      <c r="S232" s="34" t="s">
        <v>1855</v>
      </c>
      <c r="T232" s="34" t="s">
        <v>1856</v>
      </c>
      <c r="U232" s="34">
        <v>18992678989</v>
      </c>
      <c r="V232" s="27" t="s">
        <v>134</v>
      </c>
      <c r="W232" s="59">
        <f t="shared" si="10"/>
        <v>20</v>
      </c>
      <c r="X232" s="55"/>
      <c r="Y232" s="55">
        <v>20</v>
      </c>
      <c r="Z232" s="55"/>
      <c r="AA232" s="55"/>
      <c r="AB232" s="34">
        <v>1927</v>
      </c>
      <c r="AC232" s="34">
        <v>59</v>
      </c>
      <c r="AD232" s="34" t="s">
        <v>109</v>
      </c>
      <c r="AE232" s="34" t="s">
        <v>109</v>
      </c>
      <c r="AF232" s="34" t="s">
        <v>135</v>
      </c>
      <c r="AG232" s="34" t="s">
        <v>109</v>
      </c>
      <c r="AH232" s="34"/>
      <c r="AI232" s="34" t="s">
        <v>109</v>
      </c>
      <c r="AJ232" s="34"/>
      <c r="AL232" s="13" t="s">
        <v>1801</v>
      </c>
    </row>
    <row r="233" s="13" customFormat="1" ht="84" customHeight="1" spans="1:38">
      <c r="A233" s="27">
        <v>180</v>
      </c>
      <c r="B233" s="27"/>
      <c r="C233" s="27" t="s">
        <v>1884</v>
      </c>
      <c r="D233" s="27" t="s">
        <v>1885</v>
      </c>
      <c r="E233" s="27" t="s">
        <v>1859</v>
      </c>
      <c r="F233" s="34" t="s">
        <v>1886</v>
      </c>
      <c r="G233" s="27" t="s">
        <v>1887</v>
      </c>
      <c r="H233" s="34" t="s">
        <v>95</v>
      </c>
      <c r="I233" s="27" t="s">
        <v>1862</v>
      </c>
      <c r="J233" s="34">
        <v>1</v>
      </c>
      <c r="K233" s="34" t="s">
        <v>1811</v>
      </c>
      <c r="L233" s="27" t="s">
        <v>1812</v>
      </c>
      <c r="M233" s="27" t="s">
        <v>1863</v>
      </c>
      <c r="N233" s="27" t="s">
        <v>1864</v>
      </c>
      <c r="O233" s="27" t="s">
        <v>1853</v>
      </c>
      <c r="P233" s="27" t="s">
        <v>1854</v>
      </c>
      <c r="Q233" s="48" t="s">
        <v>1817</v>
      </c>
      <c r="R233" s="34" t="s">
        <v>1801</v>
      </c>
      <c r="S233" s="34" t="s">
        <v>1855</v>
      </c>
      <c r="T233" s="34" t="s">
        <v>1856</v>
      </c>
      <c r="U233" s="34">
        <v>18992678989</v>
      </c>
      <c r="V233" s="27" t="s">
        <v>134</v>
      </c>
      <c r="W233" s="59">
        <f t="shared" si="10"/>
        <v>20</v>
      </c>
      <c r="X233" s="55"/>
      <c r="Y233" s="55">
        <v>20</v>
      </c>
      <c r="Z233" s="55"/>
      <c r="AA233" s="55"/>
      <c r="AB233" s="34">
        <v>1523</v>
      </c>
      <c r="AC233" s="34">
        <v>660</v>
      </c>
      <c r="AD233" s="34" t="s">
        <v>109</v>
      </c>
      <c r="AE233" s="34" t="s">
        <v>109</v>
      </c>
      <c r="AF233" s="34" t="s">
        <v>135</v>
      </c>
      <c r="AG233" s="34" t="s">
        <v>109</v>
      </c>
      <c r="AH233" s="34"/>
      <c r="AI233" s="34" t="s">
        <v>109</v>
      </c>
      <c r="AJ233" s="34"/>
      <c r="AL233" s="13" t="s">
        <v>1801</v>
      </c>
    </row>
    <row r="234" s="13" customFormat="1" ht="84" customHeight="1" spans="1:38">
      <c r="A234" s="27">
        <v>181</v>
      </c>
      <c r="B234" s="27"/>
      <c r="C234" s="27" t="s">
        <v>1888</v>
      </c>
      <c r="D234" s="27" t="s">
        <v>1889</v>
      </c>
      <c r="E234" s="27" t="s">
        <v>1859</v>
      </c>
      <c r="F234" s="27" t="s">
        <v>1890</v>
      </c>
      <c r="G234" s="27" t="s">
        <v>1891</v>
      </c>
      <c r="H234" s="34" t="s">
        <v>95</v>
      </c>
      <c r="I234" s="27" t="s">
        <v>1862</v>
      </c>
      <c r="J234" s="34">
        <v>1</v>
      </c>
      <c r="K234" s="34" t="s">
        <v>1811</v>
      </c>
      <c r="L234" s="27" t="s">
        <v>1812</v>
      </c>
      <c r="M234" s="27" t="s">
        <v>1863</v>
      </c>
      <c r="N234" s="27" t="s">
        <v>1892</v>
      </c>
      <c r="O234" s="27" t="s">
        <v>1853</v>
      </c>
      <c r="P234" s="27" t="s">
        <v>1854</v>
      </c>
      <c r="Q234" s="48" t="s">
        <v>1817</v>
      </c>
      <c r="R234" s="34" t="s">
        <v>1801</v>
      </c>
      <c r="S234" s="34" t="s">
        <v>1855</v>
      </c>
      <c r="T234" s="34" t="s">
        <v>1856</v>
      </c>
      <c r="U234" s="34">
        <v>18992678989</v>
      </c>
      <c r="V234" s="27" t="s">
        <v>134</v>
      </c>
      <c r="W234" s="59">
        <f t="shared" si="10"/>
        <v>20</v>
      </c>
      <c r="X234" s="55"/>
      <c r="Y234" s="55">
        <v>20</v>
      </c>
      <c r="Z234" s="55"/>
      <c r="AA234" s="55"/>
      <c r="AB234" s="34">
        <v>6012</v>
      </c>
      <c r="AC234" s="34">
        <v>316</v>
      </c>
      <c r="AD234" s="34" t="s">
        <v>109</v>
      </c>
      <c r="AE234" s="34" t="s">
        <v>109</v>
      </c>
      <c r="AF234" s="34" t="s">
        <v>135</v>
      </c>
      <c r="AG234" s="34" t="s">
        <v>109</v>
      </c>
      <c r="AH234" s="34"/>
      <c r="AI234" s="34" t="s">
        <v>109</v>
      </c>
      <c r="AJ234" s="34"/>
      <c r="AL234" s="13" t="s">
        <v>1801</v>
      </c>
    </row>
    <row r="235" s="13" customFormat="1" ht="66" customHeight="1" spans="1:38">
      <c r="A235" s="27">
        <v>182</v>
      </c>
      <c r="B235" s="27"/>
      <c r="C235" s="27" t="s">
        <v>1893</v>
      </c>
      <c r="D235" s="27" t="s">
        <v>1894</v>
      </c>
      <c r="E235" s="27" t="s">
        <v>1859</v>
      </c>
      <c r="F235" s="34" t="s">
        <v>1895</v>
      </c>
      <c r="G235" s="27" t="s">
        <v>1896</v>
      </c>
      <c r="H235" s="34" t="s">
        <v>95</v>
      </c>
      <c r="I235" s="27" t="s">
        <v>1862</v>
      </c>
      <c r="J235" s="34">
        <v>1</v>
      </c>
      <c r="K235" s="34" t="s">
        <v>1811</v>
      </c>
      <c r="L235" s="27" t="s">
        <v>1812</v>
      </c>
      <c r="M235" s="27" t="s">
        <v>1851</v>
      </c>
      <c r="N235" s="27" t="s">
        <v>1864</v>
      </c>
      <c r="O235" s="27" t="s">
        <v>1853</v>
      </c>
      <c r="P235" s="27" t="s">
        <v>1854</v>
      </c>
      <c r="Q235" s="48" t="s">
        <v>1817</v>
      </c>
      <c r="R235" s="34" t="s">
        <v>1801</v>
      </c>
      <c r="S235" s="34" t="s">
        <v>1855</v>
      </c>
      <c r="T235" s="34" t="s">
        <v>1856</v>
      </c>
      <c r="U235" s="34">
        <v>18992678989</v>
      </c>
      <c r="V235" s="27" t="s">
        <v>134</v>
      </c>
      <c r="W235" s="59">
        <f t="shared" si="10"/>
        <v>30</v>
      </c>
      <c r="X235" s="55"/>
      <c r="Y235" s="55">
        <v>30</v>
      </c>
      <c r="Z235" s="55"/>
      <c r="AA235" s="55"/>
      <c r="AB235" s="34">
        <v>2588</v>
      </c>
      <c r="AC235" s="34">
        <v>136</v>
      </c>
      <c r="AD235" s="34" t="s">
        <v>109</v>
      </c>
      <c r="AE235" s="34" t="s">
        <v>109</v>
      </c>
      <c r="AF235" s="34" t="s">
        <v>109</v>
      </c>
      <c r="AG235" s="34" t="s">
        <v>109</v>
      </c>
      <c r="AH235" s="34"/>
      <c r="AI235" s="34" t="s">
        <v>109</v>
      </c>
      <c r="AJ235" s="34"/>
      <c r="AL235" s="13" t="s">
        <v>1801</v>
      </c>
    </row>
    <row r="236" s="9" customFormat="1" ht="38" customHeight="1" spans="1:36">
      <c r="A236" s="25"/>
      <c r="B236" s="26" t="s">
        <v>24</v>
      </c>
      <c r="C236" s="25"/>
      <c r="D236" s="25"/>
      <c r="E236" s="25"/>
      <c r="F236" s="25"/>
      <c r="G236" s="25"/>
      <c r="H236" s="25"/>
      <c r="I236" s="25"/>
      <c r="J236" s="25"/>
      <c r="K236" s="25"/>
      <c r="L236" s="25"/>
      <c r="M236" s="25"/>
      <c r="N236" s="25"/>
      <c r="O236" s="25"/>
      <c r="P236" s="25"/>
      <c r="Q236" s="25"/>
      <c r="R236" s="25"/>
      <c r="S236" s="25"/>
      <c r="T236" s="25"/>
      <c r="U236" s="25"/>
      <c r="V236" s="25"/>
      <c r="W236" s="55">
        <f>W237</f>
        <v>1116</v>
      </c>
      <c r="X236" s="55">
        <f>X237</f>
        <v>1116</v>
      </c>
      <c r="Y236" s="55">
        <f>Y237</f>
        <v>0</v>
      </c>
      <c r="Z236" s="55">
        <f>Z237</f>
        <v>0</v>
      </c>
      <c r="AA236" s="55">
        <f>AA237</f>
        <v>0</v>
      </c>
      <c r="AB236" s="25"/>
      <c r="AC236" s="25"/>
      <c r="AD236" s="25"/>
      <c r="AE236" s="25"/>
      <c r="AF236" s="25"/>
      <c r="AG236" s="25"/>
      <c r="AH236" s="25"/>
      <c r="AI236" s="25"/>
      <c r="AJ236" s="25"/>
    </row>
    <row r="237" s="9" customFormat="1" ht="42" customHeight="1" spans="1:36">
      <c r="A237" s="25"/>
      <c r="B237" s="26" t="s">
        <v>1897</v>
      </c>
      <c r="C237" s="25"/>
      <c r="D237" s="25"/>
      <c r="E237" s="25"/>
      <c r="F237" s="25"/>
      <c r="G237" s="25"/>
      <c r="H237" s="25"/>
      <c r="I237" s="25"/>
      <c r="J237" s="25"/>
      <c r="K237" s="25"/>
      <c r="L237" s="25"/>
      <c r="M237" s="25"/>
      <c r="N237" s="25"/>
      <c r="O237" s="25"/>
      <c r="P237" s="25"/>
      <c r="Q237" s="25"/>
      <c r="R237" s="25"/>
      <c r="S237" s="25"/>
      <c r="T237" s="25"/>
      <c r="U237" s="25"/>
      <c r="V237" s="25"/>
      <c r="W237" s="55">
        <f>X237+Y237+Z237+AA237</f>
        <v>1116</v>
      </c>
      <c r="X237" s="55">
        <f>SUM(X238)</f>
        <v>1116</v>
      </c>
      <c r="Y237" s="55">
        <f>SUM(Y238)</f>
        <v>0</v>
      </c>
      <c r="Z237" s="55">
        <f>SUM(Z238)</f>
        <v>0</v>
      </c>
      <c r="AA237" s="55">
        <f>SUM(AA238)</f>
        <v>0</v>
      </c>
      <c r="AB237" s="25"/>
      <c r="AC237" s="25"/>
      <c r="AD237" s="25"/>
      <c r="AE237" s="25"/>
      <c r="AF237" s="25"/>
      <c r="AG237" s="25"/>
      <c r="AH237" s="25"/>
      <c r="AI237" s="25"/>
      <c r="AJ237" s="25"/>
    </row>
    <row r="238" s="12" customFormat="1" ht="43" customHeight="1" spans="1:38">
      <c r="A238" s="27">
        <v>183</v>
      </c>
      <c r="B238" s="27"/>
      <c r="C238" s="27" t="s">
        <v>1898</v>
      </c>
      <c r="D238" s="27" t="s">
        <v>1899</v>
      </c>
      <c r="E238" s="27"/>
      <c r="F238" s="27" t="s">
        <v>1900</v>
      </c>
      <c r="G238" s="27" t="s">
        <v>1901</v>
      </c>
      <c r="H238" s="27"/>
      <c r="I238" s="27" t="s">
        <v>1901</v>
      </c>
      <c r="J238" s="27" t="s">
        <v>1902</v>
      </c>
      <c r="K238" s="27" t="s">
        <v>1903</v>
      </c>
      <c r="L238" s="27" t="s">
        <v>1904</v>
      </c>
      <c r="M238" s="27" t="s">
        <v>1905</v>
      </c>
      <c r="N238" s="27" t="s">
        <v>1906</v>
      </c>
      <c r="O238" s="27" t="s">
        <v>1832</v>
      </c>
      <c r="P238" s="27"/>
      <c r="Q238" s="27" t="s">
        <v>1833</v>
      </c>
      <c r="R238" s="27" t="s">
        <v>1826</v>
      </c>
      <c r="S238" s="27" t="s">
        <v>1907</v>
      </c>
      <c r="T238" s="27" t="s">
        <v>1908</v>
      </c>
      <c r="U238" s="27">
        <v>5512516</v>
      </c>
      <c r="V238" s="27" t="s">
        <v>134</v>
      </c>
      <c r="W238" s="59">
        <f>SUM(X238:AA238)</f>
        <v>1116</v>
      </c>
      <c r="X238" s="59">
        <v>1116</v>
      </c>
      <c r="Y238" s="59"/>
      <c r="Z238" s="59"/>
      <c r="AA238" s="59"/>
      <c r="AB238" s="27">
        <v>1860</v>
      </c>
      <c r="AC238" s="27">
        <v>1860</v>
      </c>
      <c r="AD238" s="27" t="s">
        <v>109</v>
      </c>
      <c r="AE238" s="27" t="s">
        <v>109</v>
      </c>
      <c r="AF238" s="27" t="s">
        <v>109</v>
      </c>
      <c r="AG238" s="27" t="s">
        <v>109</v>
      </c>
      <c r="AH238" s="27" t="s">
        <v>109</v>
      </c>
      <c r="AI238" s="27" t="s">
        <v>109</v>
      </c>
      <c r="AJ238" s="27"/>
      <c r="AL238" s="12" t="s">
        <v>1909</v>
      </c>
    </row>
    <row r="239" s="9" customFormat="1" ht="27" spans="1:36">
      <c r="A239" s="25"/>
      <c r="B239" s="26" t="s">
        <v>25</v>
      </c>
      <c r="C239" s="25"/>
      <c r="D239" s="25"/>
      <c r="E239" s="25"/>
      <c r="F239" s="25"/>
      <c r="G239" s="25"/>
      <c r="H239" s="25"/>
      <c r="I239" s="25"/>
      <c r="J239" s="25"/>
      <c r="K239" s="25"/>
      <c r="L239" s="25"/>
      <c r="M239" s="25"/>
      <c r="N239" s="25"/>
      <c r="O239" s="25"/>
      <c r="P239" s="25"/>
      <c r="Q239" s="25"/>
      <c r="R239" s="25"/>
      <c r="S239" s="25"/>
      <c r="T239" s="25"/>
      <c r="U239" s="25"/>
      <c r="V239" s="25"/>
      <c r="W239" s="55">
        <f>W240+W441+W470</f>
        <v>39763.3865</v>
      </c>
      <c r="X239" s="55">
        <f>X240+X441+X470</f>
        <v>22178.3865</v>
      </c>
      <c r="Y239" s="55">
        <f>Y240+Y441+Y470</f>
        <v>17440</v>
      </c>
      <c r="Z239" s="55">
        <f>Z240+Z441+Z470</f>
        <v>145</v>
      </c>
      <c r="AA239" s="55">
        <f>AA240+AA441+AA470</f>
        <v>0</v>
      </c>
      <c r="AB239" s="25"/>
      <c r="AC239" s="25"/>
      <c r="AD239" s="25"/>
      <c r="AE239" s="25"/>
      <c r="AF239" s="25"/>
      <c r="AG239" s="25"/>
      <c r="AH239" s="25"/>
      <c r="AI239" s="25"/>
      <c r="AJ239" s="25"/>
    </row>
    <row r="240" s="9" customFormat="1" ht="40.5" spans="1:36">
      <c r="A240" s="25"/>
      <c r="B240" s="26" t="s">
        <v>26</v>
      </c>
      <c r="C240" s="25"/>
      <c r="D240" s="25"/>
      <c r="E240" s="25"/>
      <c r="F240" s="25"/>
      <c r="G240" s="25"/>
      <c r="H240" s="25"/>
      <c r="I240" s="25"/>
      <c r="J240" s="25"/>
      <c r="K240" s="25"/>
      <c r="L240" s="25"/>
      <c r="M240" s="25"/>
      <c r="N240" s="25"/>
      <c r="O240" s="25"/>
      <c r="P240" s="25"/>
      <c r="Q240" s="25"/>
      <c r="R240" s="25"/>
      <c r="S240" s="25"/>
      <c r="T240" s="25"/>
      <c r="U240" s="25"/>
      <c r="V240" s="25"/>
      <c r="W240" s="55">
        <f>W241+W265+W342+W430++W432</f>
        <v>36501.27</v>
      </c>
      <c r="X240" s="55">
        <f>X241+X265+X342+X430+X432</f>
        <v>19016.27</v>
      </c>
      <c r="Y240" s="55">
        <f>Y241+Y265+Y342+Y430+Y432</f>
        <v>17340</v>
      </c>
      <c r="Z240" s="55">
        <f>Z241+Z265+Z342+Z430+Z432</f>
        <v>145</v>
      </c>
      <c r="AA240" s="55">
        <f>AA241+AA265+AA342+AA430+AA432</f>
        <v>0</v>
      </c>
      <c r="AB240" s="25"/>
      <c r="AC240" s="25"/>
      <c r="AD240" s="25"/>
      <c r="AE240" s="25"/>
      <c r="AF240" s="25"/>
      <c r="AG240" s="25"/>
      <c r="AH240" s="25"/>
      <c r="AI240" s="25"/>
      <c r="AJ240" s="25"/>
    </row>
    <row r="241" s="9" customFormat="1" ht="27" spans="1:36">
      <c r="A241" s="25"/>
      <c r="B241" s="26" t="s">
        <v>1910</v>
      </c>
      <c r="C241" s="25"/>
      <c r="D241" s="25"/>
      <c r="E241" s="25"/>
      <c r="F241" s="25"/>
      <c r="G241" s="25"/>
      <c r="H241" s="25"/>
      <c r="I241" s="25"/>
      <c r="J241" s="25"/>
      <c r="K241" s="25"/>
      <c r="L241" s="25"/>
      <c r="M241" s="25"/>
      <c r="N241" s="25"/>
      <c r="O241" s="25"/>
      <c r="P241" s="25"/>
      <c r="Q241" s="25"/>
      <c r="R241" s="25"/>
      <c r="S241" s="25"/>
      <c r="T241" s="25"/>
      <c r="U241" s="25"/>
      <c r="V241" s="25"/>
      <c r="W241" s="55">
        <f>X241+Y241+Z241+AA241</f>
        <v>1512.5</v>
      </c>
      <c r="X241" s="55">
        <f>SUM(X242:X264)</f>
        <v>1512.5</v>
      </c>
      <c r="Y241" s="55">
        <f>SUM(Y242:Y264)</f>
        <v>0</v>
      </c>
      <c r="Z241" s="55">
        <f>SUM(Z242:Z264)</f>
        <v>0</v>
      </c>
      <c r="AA241" s="55">
        <f>SUM(AA242:AA264)</f>
        <v>0</v>
      </c>
      <c r="AB241" s="25"/>
      <c r="AC241" s="25"/>
      <c r="AD241" s="25"/>
      <c r="AE241" s="25"/>
      <c r="AF241" s="25"/>
      <c r="AG241" s="25"/>
      <c r="AH241" s="25"/>
      <c r="AI241" s="25"/>
      <c r="AJ241" s="25"/>
    </row>
    <row r="242" s="12" customFormat="1" ht="53" customHeight="1" spans="1:38">
      <c r="A242" s="27">
        <v>184</v>
      </c>
      <c r="B242" s="26"/>
      <c r="C242" s="27" t="s">
        <v>1911</v>
      </c>
      <c r="D242" s="27" t="s">
        <v>1912</v>
      </c>
      <c r="E242" s="27"/>
      <c r="F242" s="27" t="s">
        <v>167</v>
      </c>
      <c r="G242" s="27" t="s">
        <v>1913</v>
      </c>
      <c r="H242" s="27"/>
      <c r="I242" s="27" t="s">
        <v>1914</v>
      </c>
      <c r="J242" s="27" t="s">
        <v>1915</v>
      </c>
      <c r="K242" s="27" t="s">
        <v>1916</v>
      </c>
      <c r="L242" s="27" t="s">
        <v>1917</v>
      </c>
      <c r="M242" s="27" t="s">
        <v>1918</v>
      </c>
      <c r="N242" s="27" t="s">
        <v>1919</v>
      </c>
      <c r="O242" s="27" t="s">
        <v>1920</v>
      </c>
      <c r="P242" s="27" t="s">
        <v>1921</v>
      </c>
      <c r="Q242" s="27" t="s">
        <v>1356</v>
      </c>
      <c r="R242" s="27" t="s">
        <v>1922</v>
      </c>
      <c r="S242" s="27" t="s">
        <v>1922</v>
      </c>
      <c r="T242" s="27" t="s">
        <v>1923</v>
      </c>
      <c r="U242" s="27">
        <v>5516558</v>
      </c>
      <c r="V242" s="27" t="s">
        <v>134</v>
      </c>
      <c r="W242" s="59">
        <f t="shared" ref="W242:W262" si="11">SUM(X242:AA242)</f>
        <v>82.5</v>
      </c>
      <c r="X242" s="59">
        <v>82.5</v>
      </c>
      <c r="Y242" s="59"/>
      <c r="Z242" s="59"/>
      <c r="AA242" s="59"/>
      <c r="AB242" s="27">
        <v>13112</v>
      </c>
      <c r="AC242" s="27">
        <v>1549</v>
      </c>
      <c r="AD242" s="27" t="s">
        <v>109</v>
      </c>
      <c r="AE242" s="27" t="s">
        <v>109</v>
      </c>
      <c r="AF242" s="27" t="s">
        <v>109</v>
      </c>
      <c r="AG242" s="27" t="s">
        <v>109</v>
      </c>
      <c r="AH242" s="27" t="s">
        <v>109</v>
      </c>
      <c r="AI242" s="27" t="s">
        <v>109</v>
      </c>
      <c r="AJ242" s="27" t="s">
        <v>109</v>
      </c>
      <c r="AL242" s="12" t="s">
        <v>1922</v>
      </c>
    </row>
    <row r="243" s="12" customFormat="1" ht="56" customHeight="1" spans="1:38">
      <c r="A243" s="27">
        <v>185</v>
      </c>
      <c r="B243" s="26"/>
      <c r="C243" s="27" t="s">
        <v>1924</v>
      </c>
      <c r="D243" s="27" t="s">
        <v>1925</v>
      </c>
      <c r="E243" s="27"/>
      <c r="F243" s="27" t="s">
        <v>725</v>
      </c>
      <c r="G243" s="27" t="s">
        <v>1913</v>
      </c>
      <c r="H243" s="27"/>
      <c r="I243" s="27" t="s">
        <v>1926</v>
      </c>
      <c r="J243" s="27" t="s">
        <v>1927</v>
      </c>
      <c r="K243" s="27" t="s">
        <v>1916</v>
      </c>
      <c r="L243" s="27" t="s">
        <v>1928</v>
      </c>
      <c r="M243" s="27" t="s">
        <v>1918</v>
      </c>
      <c r="N243" s="27" t="s">
        <v>1919</v>
      </c>
      <c r="O243" s="27" t="s">
        <v>1920</v>
      </c>
      <c r="P243" s="27" t="s">
        <v>1921</v>
      </c>
      <c r="Q243" s="27" t="s">
        <v>1356</v>
      </c>
      <c r="R243" s="27" t="s">
        <v>1922</v>
      </c>
      <c r="S243" s="27" t="s">
        <v>1922</v>
      </c>
      <c r="T243" s="27" t="s">
        <v>1923</v>
      </c>
      <c r="U243" s="27">
        <v>5516558</v>
      </c>
      <c r="V243" s="27" t="s">
        <v>134</v>
      </c>
      <c r="W243" s="59">
        <f t="shared" si="11"/>
        <v>67.5</v>
      </c>
      <c r="X243" s="59">
        <v>67.5</v>
      </c>
      <c r="Y243" s="59"/>
      <c r="Z243" s="59"/>
      <c r="AA243" s="59"/>
      <c r="AB243" s="27">
        <v>11110</v>
      </c>
      <c r="AC243" s="27">
        <v>1113</v>
      </c>
      <c r="AD243" s="27" t="s">
        <v>109</v>
      </c>
      <c r="AE243" s="27" t="s">
        <v>109</v>
      </c>
      <c r="AF243" s="27" t="s">
        <v>109</v>
      </c>
      <c r="AG243" s="27" t="s">
        <v>109</v>
      </c>
      <c r="AH243" s="27" t="s">
        <v>109</v>
      </c>
      <c r="AI243" s="27" t="s">
        <v>109</v>
      </c>
      <c r="AJ243" s="27" t="s">
        <v>109</v>
      </c>
      <c r="AL243" s="12" t="s">
        <v>1922</v>
      </c>
    </row>
    <row r="244" s="12" customFormat="1" ht="57" customHeight="1" spans="1:38">
      <c r="A244" s="27">
        <v>186</v>
      </c>
      <c r="B244" s="26"/>
      <c r="C244" s="27" t="s">
        <v>1929</v>
      </c>
      <c r="D244" s="27" t="s">
        <v>1930</v>
      </c>
      <c r="E244" s="27"/>
      <c r="F244" s="27" t="s">
        <v>1246</v>
      </c>
      <c r="G244" s="27" t="s">
        <v>1913</v>
      </c>
      <c r="H244" s="27"/>
      <c r="I244" s="27" t="s">
        <v>1931</v>
      </c>
      <c r="J244" s="27" t="s">
        <v>1932</v>
      </c>
      <c r="K244" s="27" t="s">
        <v>1916</v>
      </c>
      <c r="L244" s="27" t="s">
        <v>1928</v>
      </c>
      <c r="M244" s="27" t="s">
        <v>1918</v>
      </c>
      <c r="N244" s="27" t="s">
        <v>1919</v>
      </c>
      <c r="O244" s="27" t="s">
        <v>1920</v>
      </c>
      <c r="P244" s="27" t="s">
        <v>1921</v>
      </c>
      <c r="Q244" s="27" t="s">
        <v>1356</v>
      </c>
      <c r="R244" s="27" t="s">
        <v>1922</v>
      </c>
      <c r="S244" s="27" t="s">
        <v>1922</v>
      </c>
      <c r="T244" s="27" t="s">
        <v>1923</v>
      </c>
      <c r="U244" s="27">
        <v>5516558</v>
      </c>
      <c r="V244" s="27" t="s">
        <v>134</v>
      </c>
      <c r="W244" s="59">
        <f t="shared" si="11"/>
        <v>52.5</v>
      </c>
      <c r="X244" s="59">
        <v>52.5</v>
      </c>
      <c r="Y244" s="59"/>
      <c r="Z244" s="59"/>
      <c r="AA244" s="59"/>
      <c r="AB244" s="27">
        <v>8472</v>
      </c>
      <c r="AC244" s="27">
        <v>711</v>
      </c>
      <c r="AD244" s="27" t="s">
        <v>109</v>
      </c>
      <c r="AE244" s="27" t="s">
        <v>109</v>
      </c>
      <c r="AF244" s="27" t="s">
        <v>109</v>
      </c>
      <c r="AG244" s="27" t="s">
        <v>109</v>
      </c>
      <c r="AH244" s="27" t="s">
        <v>109</v>
      </c>
      <c r="AI244" s="27" t="s">
        <v>109</v>
      </c>
      <c r="AJ244" s="27" t="s">
        <v>109</v>
      </c>
      <c r="AL244" s="12" t="s">
        <v>1922</v>
      </c>
    </row>
    <row r="245" s="12" customFormat="1" ht="49" customHeight="1" spans="1:38">
      <c r="A245" s="27">
        <v>187</v>
      </c>
      <c r="B245" s="26"/>
      <c r="C245" s="27" t="s">
        <v>1933</v>
      </c>
      <c r="D245" s="27" t="s">
        <v>1934</v>
      </c>
      <c r="E245" s="27"/>
      <c r="F245" s="27" t="s">
        <v>643</v>
      </c>
      <c r="G245" s="27" t="s">
        <v>1913</v>
      </c>
      <c r="H245" s="27"/>
      <c r="I245" s="27" t="s">
        <v>1935</v>
      </c>
      <c r="J245" s="27" t="s">
        <v>1936</v>
      </c>
      <c r="K245" s="27" t="s">
        <v>1916</v>
      </c>
      <c r="L245" s="27" t="s">
        <v>1928</v>
      </c>
      <c r="M245" s="27" t="s">
        <v>1918</v>
      </c>
      <c r="N245" s="27" t="s">
        <v>1919</v>
      </c>
      <c r="O245" s="27" t="s">
        <v>1920</v>
      </c>
      <c r="P245" s="27" t="s">
        <v>1921</v>
      </c>
      <c r="Q245" s="27" t="s">
        <v>1356</v>
      </c>
      <c r="R245" s="27" t="s">
        <v>1922</v>
      </c>
      <c r="S245" s="27" t="s">
        <v>1922</v>
      </c>
      <c r="T245" s="27" t="s">
        <v>1923</v>
      </c>
      <c r="U245" s="27">
        <v>5516558</v>
      </c>
      <c r="V245" s="27" t="s">
        <v>134</v>
      </c>
      <c r="W245" s="59">
        <f t="shared" si="11"/>
        <v>75</v>
      </c>
      <c r="X245" s="59">
        <v>75</v>
      </c>
      <c r="Y245" s="59"/>
      <c r="Z245" s="59"/>
      <c r="AA245" s="59"/>
      <c r="AB245" s="27">
        <v>9827</v>
      </c>
      <c r="AC245" s="27">
        <v>1251</v>
      </c>
      <c r="AD245" s="27" t="s">
        <v>109</v>
      </c>
      <c r="AE245" s="27" t="s">
        <v>109</v>
      </c>
      <c r="AF245" s="27" t="s">
        <v>109</v>
      </c>
      <c r="AG245" s="27" t="s">
        <v>109</v>
      </c>
      <c r="AH245" s="27" t="s">
        <v>109</v>
      </c>
      <c r="AI245" s="27" t="s">
        <v>109</v>
      </c>
      <c r="AJ245" s="27" t="s">
        <v>109</v>
      </c>
      <c r="AL245" s="12" t="s">
        <v>1922</v>
      </c>
    </row>
    <row r="246" s="12" customFormat="1" ht="55" customHeight="1" spans="1:38">
      <c r="A246" s="27">
        <v>188</v>
      </c>
      <c r="B246" s="26"/>
      <c r="C246" s="27" t="s">
        <v>1937</v>
      </c>
      <c r="D246" s="27" t="s">
        <v>1938</v>
      </c>
      <c r="E246" s="27"/>
      <c r="F246" s="27" t="s">
        <v>424</v>
      </c>
      <c r="G246" s="27" t="s">
        <v>1913</v>
      </c>
      <c r="H246" s="27"/>
      <c r="I246" s="27" t="s">
        <v>1939</v>
      </c>
      <c r="J246" s="27" t="s">
        <v>1940</v>
      </c>
      <c r="K246" s="27" t="s">
        <v>1916</v>
      </c>
      <c r="L246" s="27" t="s">
        <v>1928</v>
      </c>
      <c r="M246" s="27" t="s">
        <v>1918</v>
      </c>
      <c r="N246" s="27" t="s">
        <v>1919</v>
      </c>
      <c r="O246" s="27" t="s">
        <v>1920</v>
      </c>
      <c r="P246" s="27" t="s">
        <v>1921</v>
      </c>
      <c r="Q246" s="27" t="s">
        <v>1356</v>
      </c>
      <c r="R246" s="27" t="s">
        <v>1922</v>
      </c>
      <c r="S246" s="27" t="s">
        <v>1922</v>
      </c>
      <c r="T246" s="27" t="s">
        <v>1923</v>
      </c>
      <c r="U246" s="27">
        <v>5516558</v>
      </c>
      <c r="V246" s="27" t="s">
        <v>134</v>
      </c>
      <c r="W246" s="59">
        <f t="shared" si="11"/>
        <v>30</v>
      </c>
      <c r="X246" s="59">
        <v>30</v>
      </c>
      <c r="Y246" s="59"/>
      <c r="Z246" s="59"/>
      <c r="AA246" s="59"/>
      <c r="AB246" s="27">
        <v>2709</v>
      </c>
      <c r="AC246" s="27">
        <v>379</v>
      </c>
      <c r="AD246" s="27" t="s">
        <v>109</v>
      </c>
      <c r="AE246" s="27" t="s">
        <v>109</v>
      </c>
      <c r="AF246" s="27" t="s">
        <v>109</v>
      </c>
      <c r="AG246" s="27" t="s">
        <v>109</v>
      </c>
      <c r="AH246" s="27" t="s">
        <v>109</v>
      </c>
      <c r="AI246" s="27" t="s">
        <v>109</v>
      </c>
      <c r="AJ246" s="27" t="s">
        <v>109</v>
      </c>
      <c r="AL246" s="12" t="s">
        <v>1922</v>
      </c>
    </row>
    <row r="247" s="12" customFormat="1" ht="51" customHeight="1" spans="1:38">
      <c r="A247" s="27">
        <v>189</v>
      </c>
      <c r="B247" s="26"/>
      <c r="C247" s="27" t="s">
        <v>1941</v>
      </c>
      <c r="D247" s="27" t="s">
        <v>1942</v>
      </c>
      <c r="E247" s="27"/>
      <c r="F247" s="27" t="s">
        <v>772</v>
      </c>
      <c r="G247" s="27" t="s">
        <v>1913</v>
      </c>
      <c r="H247" s="27"/>
      <c r="I247" s="27" t="s">
        <v>1943</v>
      </c>
      <c r="J247" s="27" t="s">
        <v>1936</v>
      </c>
      <c r="K247" s="27" t="s">
        <v>1916</v>
      </c>
      <c r="L247" s="27" t="s">
        <v>1928</v>
      </c>
      <c r="M247" s="27" t="s">
        <v>1918</v>
      </c>
      <c r="N247" s="27" t="s">
        <v>1919</v>
      </c>
      <c r="O247" s="27" t="s">
        <v>1920</v>
      </c>
      <c r="P247" s="27" t="s">
        <v>1921</v>
      </c>
      <c r="Q247" s="27" t="s">
        <v>1356</v>
      </c>
      <c r="R247" s="27" t="s">
        <v>1922</v>
      </c>
      <c r="S247" s="27" t="s">
        <v>1922</v>
      </c>
      <c r="T247" s="27" t="s">
        <v>1923</v>
      </c>
      <c r="U247" s="27">
        <v>5516558</v>
      </c>
      <c r="V247" s="27" t="s">
        <v>134</v>
      </c>
      <c r="W247" s="59">
        <f t="shared" si="11"/>
        <v>75</v>
      </c>
      <c r="X247" s="59">
        <v>75</v>
      </c>
      <c r="Y247" s="59"/>
      <c r="Z247" s="59"/>
      <c r="AA247" s="59"/>
      <c r="AB247" s="27">
        <v>6661</v>
      </c>
      <c r="AC247" s="27">
        <v>474</v>
      </c>
      <c r="AD247" s="27" t="s">
        <v>109</v>
      </c>
      <c r="AE247" s="27" t="s">
        <v>109</v>
      </c>
      <c r="AF247" s="27" t="s">
        <v>109</v>
      </c>
      <c r="AG247" s="27" t="s">
        <v>109</v>
      </c>
      <c r="AH247" s="27" t="s">
        <v>109</v>
      </c>
      <c r="AI247" s="27" t="s">
        <v>109</v>
      </c>
      <c r="AJ247" s="27" t="s">
        <v>109</v>
      </c>
      <c r="AL247" s="12" t="s">
        <v>1922</v>
      </c>
    </row>
    <row r="248" s="12" customFormat="1" ht="50" customHeight="1" spans="1:38">
      <c r="A248" s="27">
        <v>190</v>
      </c>
      <c r="B248" s="26"/>
      <c r="C248" s="27" t="s">
        <v>1944</v>
      </c>
      <c r="D248" s="27" t="s">
        <v>1945</v>
      </c>
      <c r="E248" s="27"/>
      <c r="F248" s="27" t="s">
        <v>1265</v>
      </c>
      <c r="G248" s="27" t="s">
        <v>1913</v>
      </c>
      <c r="H248" s="27"/>
      <c r="I248" s="27" t="s">
        <v>1946</v>
      </c>
      <c r="J248" s="27" t="s">
        <v>1947</v>
      </c>
      <c r="K248" s="27" t="s">
        <v>1916</v>
      </c>
      <c r="L248" s="27" t="s">
        <v>1928</v>
      </c>
      <c r="M248" s="27" t="s">
        <v>1918</v>
      </c>
      <c r="N248" s="27" t="s">
        <v>1919</v>
      </c>
      <c r="O248" s="27" t="s">
        <v>1920</v>
      </c>
      <c r="P248" s="27" t="s">
        <v>1921</v>
      </c>
      <c r="Q248" s="27" t="s">
        <v>1356</v>
      </c>
      <c r="R248" s="27" t="s">
        <v>1922</v>
      </c>
      <c r="S248" s="27" t="s">
        <v>1922</v>
      </c>
      <c r="T248" s="27" t="s">
        <v>1923</v>
      </c>
      <c r="U248" s="27">
        <v>5516558</v>
      </c>
      <c r="V248" s="27" t="s">
        <v>134</v>
      </c>
      <c r="W248" s="59">
        <f t="shared" si="11"/>
        <v>180</v>
      </c>
      <c r="X248" s="59">
        <v>180</v>
      </c>
      <c r="Y248" s="59"/>
      <c r="Z248" s="59"/>
      <c r="AA248" s="59"/>
      <c r="AB248" s="27">
        <v>25149</v>
      </c>
      <c r="AC248" s="27">
        <v>3595</v>
      </c>
      <c r="AD248" s="27" t="s">
        <v>109</v>
      </c>
      <c r="AE248" s="27" t="s">
        <v>109</v>
      </c>
      <c r="AF248" s="27" t="s">
        <v>109</v>
      </c>
      <c r="AG248" s="27" t="s">
        <v>109</v>
      </c>
      <c r="AH248" s="27" t="s">
        <v>109</v>
      </c>
      <c r="AI248" s="27" t="s">
        <v>109</v>
      </c>
      <c r="AJ248" s="27" t="s">
        <v>109</v>
      </c>
      <c r="AL248" s="12" t="s">
        <v>1922</v>
      </c>
    </row>
    <row r="249" s="12" customFormat="1" ht="55" customHeight="1" spans="1:38">
      <c r="A249" s="27">
        <v>191</v>
      </c>
      <c r="B249" s="26"/>
      <c r="C249" s="27" t="s">
        <v>1948</v>
      </c>
      <c r="D249" s="27" t="s">
        <v>1949</v>
      </c>
      <c r="E249" s="27"/>
      <c r="F249" s="27" t="s">
        <v>703</v>
      </c>
      <c r="G249" s="27" t="s">
        <v>1913</v>
      </c>
      <c r="H249" s="27"/>
      <c r="I249" s="27" t="s">
        <v>1950</v>
      </c>
      <c r="J249" s="27" t="s">
        <v>1951</v>
      </c>
      <c r="K249" s="27" t="s">
        <v>1916</v>
      </c>
      <c r="L249" s="27" t="s">
        <v>1928</v>
      </c>
      <c r="M249" s="27" t="s">
        <v>1918</v>
      </c>
      <c r="N249" s="27" t="s">
        <v>1919</v>
      </c>
      <c r="O249" s="27" t="s">
        <v>1920</v>
      </c>
      <c r="P249" s="27" t="s">
        <v>1921</v>
      </c>
      <c r="Q249" s="27" t="s">
        <v>1356</v>
      </c>
      <c r="R249" s="27" t="s">
        <v>1922</v>
      </c>
      <c r="S249" s="27" t="s">
        <v>1922</v>
      </c>
      <c r="T249" s="27" t="s">
        <v>1923</v>
      </c>
      <c r="U249" s="27">
        <v>5516558</v>
      </c>
      <c r="V249" s="27" t="s">
        <v>134</v>
      </c>
      <c r="W249" s="59">
        <f t="shared" si="11"/>
        <v>105</v>
      </c>
      <c r="X249" s="59">
        <v>105</v>
      </c>
      <c r="Y249" s="59"/>
      <c r="Z249" s="59"/>
      <c r="AA249" s="59"/>
      <c r="AB249" s="27">
        <v>11410</v>
      </c>
      <c r="AC249" s="27">
        <v>1506</v>
      </c>
      <c r="AD249" s="27" t="s">
        <v>109</v>
      </c>
      <c r="AE249" s="27" t="s">
        <v>109</v>
      </c>
      <c r="AF249" s="27" t="s">
        <v>109</v>
      </c>
      <c r="AG249" s="27" t="s">
        <v>109</v>
      </c>
      <c r="AH249" s="27" t="s">
        <v>109</v>
      </c>
      <c r="AI249" s="27" t="s">
        <v>109</v>
      </c>
      <c r="AJ249" s="27" t="s">
        <v>109</v>
      </c>
      <c r="AL249" s="12" t="s">
        <v>1922</v>
      </c>
    </row>
    <row r="250" s="12" customFormat="1" ht="56" customHeight="1" spans="1:38">
      <c r="A250" s="27">
        <v>192</v>
      </c>
      <c r="B250" s="26"/>
      <c r="C250" s="27" t="s">
        <v>1952</v>
      </c>
      <c r="D250" s="27" t="s">
        <v>1953</v>
      </c>
      <c r="E250" s="27"/>
      <c r="F250" s="27" t="s">
        <v>216</v>
      </c>
      <c r="G250" s="27" t="s">
        <v>1913</v>
      </c>
      <c r="H250" s="27"/>
      <c r="I250" s="27" t="s">
        <v>1954</v>
      </c>
      <c r="J250" s="27" t="s">
        <v>1932</v>
      </c>
      <c r="K250" s="27" t="s">
        <v>1916</v>
      </c>
      <c r="L250" s="27" t="s">
        <v>1928</v>
      </c>
      <c r="M250" s="27" t="s">
        <v>1918</v>
      </c>
      <c r="N250" s="27" t="s">
        <v>1919</v>
      </c>
      <c r="O250" s="27" t="s">
        <v>1920</v>
      </c>
      <c r="P250" s="27" t="s">
        <v>1921</v>
      </c>
      <c r="Q250" s="27" t="s">
        <v>1356</v>
      </c>
      <c r="R250" s="27" t="s">
        <v>1922</v>
      </c>
      <c r="S250" s="27" t="s">
        <v>1922</v>
      </c>
      <c r="T250" s="27" t="s">
        <v>1923</v>
      </c>
      <c r="U250" s="27">
        <v>5516558</v>
      </c>
      <c r="V250" s="27" t="s">
        <v>134</v>
      </c>
      <c r="W250" s="59">
        <f t="shared" si="11"/>
        <v>75</v>
      </c>
      <c r="X250" s="59">
        <v>75</v>
      </c>
      <c r="Y250" s="59"/>
      <c r="Z250" s="59"/>
      <c r="AA250" s="59"/>
      <c r="AB250" s="27">
        <v>4550</v>
      </c>
      <c r="AC250" s="27">
        <v>1268</v>
      </c>
      <c r="AD250" s="27" t="s">
        <v>109</v>
      </c>
      <c r="AE250" s="27" t="s">
        <v>109</v>
      </c>
      <c r="AF250" s="27" t="s">
        <v>109</v>
      </c>
      <c r="AG250" s="27" t="s">
        <v>109</v>
      </c>
      <c r="AH250" s="27" t="s">
        <v>109</v>
      </c>
      <c r="AI250" s="27" t="s">
        <v>109</v>
      </c>
      <c r="AJ250" s="27" t="s">
        <v>109</v>
      </c>
      <c r="AL250" s="12" t="s">
        <v>1922</v>
      </c>
    </row>
    <row r="251" s="12" customFormat="1" ht="56" customHeight="1" spans="1:38">
      <c r="A251" s="27">
        <v>193</v>
      </c>
      <c r="B251" s="26"/>
      <c r="C251" s="27" t="s">
        <v>1955</v>
      </c>
      <c r="D251" s="27" t="s">
        <v>1956</v>
      </c>
      <c r="E251" s="27"/>
      <c r="F251" s="27" t="s">
        <v>678</v>
      </c>
      <c r="G251" s="27" t="s">
        <v>1913</v>
      </c>
      <c r="H251" s="27"/>
      <c r="I251" s="27" t="s">
        <v>1957</v>
      </c>
      <c r="J251" s="27" t="s">
        <v>1915</v>
      </c>
      <c r="K251" s="27" t="s">
        <v>1916</v>
      </c>
      <c r="L251" s="27" t="s">
        <v>1928</v>
      </c>
      <c r="M251" s="27" t="s">
        <v>1918</v>
      </c>
      <c r="N251" s="27" t="s">
        <v>1919</v>
      </c>
      <c r="O251" s="27" t="s">
        <v>1920</v>
      </c>
      <c r="P251" s="27" t="s">
        <v>1921</v>
      </c>
      <c r="Q251" s="27" t="s">
        <v>1356</v>
      </c>
      <c r="R251" s="27" t="s">
        <v>1922</v>
      </c>
      <c r="S251" s="27" t="s">
        <v>1922</v>
      </c>
      <c r="T251" s="27" t="s">
        <v>1923</v>
      </c>
      <c r="U251" s="27">
        <v>5516558</v>
      </c>
      <c r="V251" s="27" t="s">
        <v>134</v>
      </c>
      <c r="W251" s="59">
        <f t="shared" si="11"/>
        <v>90</v>
      </c>
      <c r="X251" s="59">
        <v>90</v>
      </c>
      <c r="Y251" s="59"/>
      <c r="Z251" s="59"/>
      <c r="AA251" s="59"/>
      <c r="AB251" s="27">
        <v>9218</v>
      </c>
      <c r="AC251" s="27">
        <v>1567</v>
      </c>
      <c r="AD251" s="27" t="s">
        <v>109</v>
      </c>
      <c r="AE251" s="27" t="s">
        <v>109</v>
      </c>
      <c r="AF251" s="27" t="s">
        <v>109</v>
      </c>
      <c r="AG251" s="27" t="s">
        <v>109</v>
      </c>
      <c r="AH251" s="27" t="s">
        <v>109</v>
      </c>
      <c r="AI251" s="27" t="s">
        <v>109</v>
      </c>
      <c r="AJ251" s="27" t="s">
        <v>109</v>
      </c>
      <c r="AL251" s="12" t="s">
        <v>1922</v>
      </c>
    </row>
    <row r="252" s="12" customFormat="1" ht="55" customHeight="1" spans="1:38">
      <c r="A252" s="27">
        <v>194</v>
      </c>
      <c r="B252" s="26"/>
      <c r="C252" s="27" t="s">
        <v>1958</v>
      </c>
      <c r="D252" s="27" t="s">
        <v>1959</v>
      </c>
      <c r="E252" s="27"/>
      <c r="F252" s="27" t="s">
        <v>279</v>
      </c>
      <c r="G252" s="27" t="s">
        <v>1913</v>
      </c>
      <c r="H252" s="27"/>
      <c r="I252" s="27" t="s">
        <v>1960</v>
      </c>
      <c r="J252" s="27" t="s">
        <v>1915</v>
      </c>
      <c r="K252" s="27" t="s">
        <v>1916</v>
      </c>
      <c r="L252" s="27" t="s">
        <v>1928</v>
      </c>
      <c r="M252" s="27" t="s">
        <v>1918</v>
      </c>
      <c r="N252" s="27" t="s">
        <v>1919</v>
      </c>
      <c r="O252" s="27" t="s">
        <v>1920</v>
      </c>
      <c r="P252" s="27" t="s">
        <v>1921</v>
      </c>
      <c r="Q252" s="27" t="s">
        <v>1356</v>
      </c>
      <c r="R252" s="27" t="s">
        <v>1922</v>
      </c>
      <c r="S252" s="27" t="s">
        <v>1922</v>
      </c>
      <c r="T252" s="27" t="s">
        <v>1923</v>
      </c>
      <c r="U252" s="27">
        <v>5516558</v>
      </c>
      <c r="V252" s="27" t="s">
        <v>134</v>
      </c>
      <c r="W252" s="59">
        <f t="shared" si="11"/>
        <v>67.5</v>
      </c>
      <c r="X252" s="59">
        <v>67.5</v>
      </c>
      <c r="Y252" s="59"/>
      <c r="Z252" s="59"/>
      <c r="AA252" s="59"/>
      <c r="AB252" s="27">
        <v>7470</v>
      </c>
      <c r="AC252" s="27">
        <v>1390</v>
      </c>
      <c r="AD252" s="27" t="s">
        <v>109</v>
      </c>
      <c r="AE252" s="27" t="s">
        <v>109</v>
      </c>
      <c r="AF252" s="27" t="s">
        <v>109</v>
      </c>
      <c r="AG252" s="27" t="s">
        <v>109</v>
      </c>
      <c r="AH252" s="27" t="s">
        <v>109</v>
      </c>
      <c r="AI252" s="27" t="s">
        <v>109</v>
      </c>
      <c r="AJ252" s="27" t="s">
        <v>109</v>
      </c>
      <c r="AL252" s="12" t="s">
        <v>1922</v>
      </c>
    </row>
    <row r="253" s="12" customFormat="1" ht="52" customHeight="1" spans="1:38">
      <c r="A253" s="27">
        <v>195</v>
      </c>
      <c r="B253" s="26"/>
      <c r="C253" s="27" t="s">
        <v>1961</v>
      </c>
      <c r="D253" s="27" t="s">
        <v>1962</v>
      </c>
      <c r="E253" s="27"/>
      <c r="F253" s="27" t="s">
        <v>1172</v>
      </c>
      <c r="G253" s="27" t="s">
        <v>1913</v>
      </c>
      <c r="H253" s="27"/>
      <c r="I253" s="27" t="s">
        <v>1963</v>
      </c>
      <c r="J253" s="27" t="s">
        <v>1936</v>
      </c>
      <c r="K253" s="27" t="s">
        <v>1916</v>
      </c>
      <c r="L253" s="27" t="s">
        <v>1928</v>
      </c>
      <c r="M253" s="27" t="s">
        <v>1918</v>
      </c>
      <c r="N253" s="27" t="s">
        <v>1919</v>
      </c>
      <c r="O253" s="27" t="s">
        <v>1920</v>
      </c>
      <c r="P253" s="27" t="s">
        <v>1921</v>
      </c>
      <c r="Q253" s="27" t="s">
        <v>1356</v>
      </c>
      <c r="R253" s="27" t="s">
        <v>1922</v>
      </c>
      <c r="S253" s="27" t="s">
        <v>1922</v>
      </c>
      <c r="T253" s="27" t="s">
        <v>1923</v>
      </c>
      <c r="U253" s="27">
        <v>5516558</v>
      </c>
      <c r="V253" s="27" t="s">
        <v>134</v>
      </c>
      <c r="W253" s="59">
        <f t="shared" si="11"/>
        <v>60</v>
      </c>
      <c r="X253" s="59">
        <v>60</v>
      </c>
      <c r="Y253" s="59"/>
      <c r="Z253" s="59"/>
      <c r="AA253" s="59"/>
      <c r="AB253" s="27">
        <v>4102</v>
      </c>
      <c r="AC253" s="27">
        <v>1109</v>
      </c>
      <c r="AD253" s="27" t="s">
        <v>109</v>
      </c>
      <c r="AE253" s="27" t="s">
        <v>109</v>
      </c>
      <c r="AF253" s="27" t="s">
        <v>109</v>
      </c>
      <c r="AG253" s="27" t="s">
        <v>109</v>
      </c>
      <c r="AH253" s="27" t="s">
        <v>109</v>
      </c>
      <c r="AI253" s="27" t="s">
        <v>109</v>
      </c>
      <c r="AJ253" s="27" t="s">
        <v>109</v>
      </c>
      <c r="AL253" s="12" t="s">
        <v>1922</v>
      </c>
    </row>
    <row r="254" s="12" customFormat="1" ht="51" customHeight="1" spans="1:38">
      <c r="A254" s="27">
        <v>196</v>
      </c>
      <c r="B254" s="26"/>
      <c r="C254" s="27" t="s">
        <v>1964</v>
      </c>
      <c r="D254" s="27" t="s">
        <v>1965</v>
      </c>
      <c r="E254" s="27"/>
      <c r="F254" s="27" t="s">
        <v>741</v>
      </c>
      <c r="G254" s="27" t="s">
        <v>1913</v>
      </c>
      <c r="H254" s="27"/>
      <c r="I254" s="27" t="s">
        <v>1966</v>
      </c>
      <c r="J254" s="27" t="s">
        <v>1932</v>
      </c>
      <c r="K254" s="27" t="s">
        <v>1916</v>
      </c>
      <c r="L254" s="27" t="s">
        <v>1928</v>
      </c>
      <c r="M254" s="27" t="s">
        <v>1918</v>
      </c>
      <c r="N254" s="27" t="s">
        <v>1919</v>
      </c>
      <c r="O254" s="27" t="s">
        <v>1920</v>
      </c>
      <c r="P254" s="27" t="s">
        <v>1921</v>
      </c>
      <c r="Q254" s="27" t="s">
        <v>1356</v>
      </c>
      <c r="R254" s="27" t="s">
        <v>1922</v>
      </c>
      <c r="S254" s="27" t="s">
        <v>1922</v>
      </c>
      <c r="T254" s="27" t="s">
        <v>1923</v>
      </c>
      <c r="U254" s="27">
        <v>5516558</v>
      </c>
      <c r="V254" s="27" t="s">
        <v>134</v>
      </c>
      <c r="W254" s="59">
        <f t="shared" si="11"/>
        <v>60</v>
      </c>
      <c r="X254" s="59">
        <v>60</v>
      </c>
      <c r="Y254" s="59"/>
      <c r="Z254" s="59"/>
      <c r="AA254" s="59"/>
      <c r="AB254" s="27">
        <v>4578</v>
      </c>
      <c r="AC254" s="27">
        <v>1066</v>
      </c>
      <c r="AD254" s="27" t="s">
        <v>109</v>
      </c>
      <c r="AE254" s="27" t="s">
        <v>109</v>
      </c>
      <c r="AF254" s="27" t="s">
        <v>109</v>
      </c>
      <c r="AG254" s="27" t="s">
        <v>109</v>
      </c>
      <c r="AH254" s="27" t="s">
        <v>109</v>
      </c>
      <c r="AI254" s="27" t="s">
        <v>109</v>
      </c>
      <c r="AJ254" s="27" t="s">
        <v>109</v>
      </c>
      <c r="AL254" s="12" t="s">
        <v>1922</v>
      </c>
    </row>
    <row r="255" s="12" customFormat="1" ht="53" customHeight="1" spans="1:38">
      <c r="A255" s="27">
        <v>197</v>
      </c>
      <c r="B255" s="26"/>
      <c r="C255" s="27" t="s">
        <v>1967</v>
      </c>
      <c r="D255" s="27" t="s">
        <v>1968</v>
      </c>
      <c r="E255" s="27"/>
      <c r="F255" s="27" t="s">
        <v>231</v>
      </c>
      <c r="G255" s="27" t="s">
        <v>1913</v>
      </c>
      <c r="H255" s="27"/>
      <c r="I255" s="27" t="s">
        <v>1969</v>
      </c>
      <c r="J255" s="27" t="s">
        <v>1927</v>
      </c>
      <c r="K255" s="27" t="s">
        <v>1916</v>
      </c>
      <c r="L255" s="27" t="s">
        <v>1928</v>
      </c>
      <c r="M255" s="27" t="s">
        <v>1918</v>
      </c>
      <c r="N255" s="27" t="s">
        <v>1919</v>
      </c>
      <c r="O255" s="27" t="s">
        <v>1920</v>
      </c>
      <c r="P255" s="27" t="s">
        <v>1921</v>
      </c>
      <c r="Q255" s="27" t="s">
        <v>1356</v>
      </c>
      <c r="R255" s="27" t="s">
        <v>1922</v>
      </c>
      <c r="S255" s="27" t="s">
        <v>1922</v>
      </c>
      <c r="T255" s="27" t="s">
        <v>1923</v>
      </c>
      <c r="U255" s="27">
        <v>5516558</v>
      </c>
      <c r="V255" s="27" t="s">
        <v>134</v>
      </c>
      <c r="W255" s="59">
        <f t="shared" si="11"/>
        <v>82.5</v>
      </c>
      <c r="X255" s="59">
        <v>82.5</v>
      </c>
      <c r="Y255" s="59"/>
      <c r="Z255" s="59"/>
      <c r="AA255" s="59"/>
      <c r="AB255" s="27">
        <v>4182</v>
      </c>
      <c r="AC255" s="27">
        <v>1735</v>
      </c>
      <c r="AD255" s="27" t="s">
        <v>109</v>
      </c>
      <c r="AE255" s="27" t="s">
        <v>109</v>
      </c>
      <c r="AF255" s="27" t="s">
        <v>109</v>
      </c>
      <c r="AG255" s="27" t="s">
        <v>109</v>
      </c>
      <c r="AH255" s="27" t="s">
        <v>109</v>
      </c>
      <c r="AI255" s="27" t="s">
        <v>109</v>
      </c>
      <c r="AJ255" s="27" t="s">
        <v>109</v>
      </c>
      <c r="AL255" s="12" t="s">
        <v>1922</v>
      </c>
    </row>
    <row r="256" s="12" customFormat="1" ht="53" customHeight="1" spans="1:38">
      <c r="A256" s="27">
        <v>198</v>
      </c>
      <c r="B256" s="26"/>
      <c r="C256" s="27" t="s">
        <v>1970</v>
      </c>
      <c r="D256" s="27" t="s">
        <v>1971</v>
      </c>
      <c r="E256" s="27"/>
      <c r="F256" s="27" t="s">
        <v>962</v>
      </c>
      <c r="G256" s="27" t="s">
        <v>1913</v>
      </c>
      <c r="H256" s="27"/>
      <c r="I256" s="27" t="s">
        <v>1972</v>
      </c>
      <c r="J256" s="27" t="s">
        <v>1973</v>
      </c>
      <c r="K256" s="27" t="s">
        <v>1916</v>
      </c>
      <c r="L256" s="27" t="s">
        <v>1928</v>
      </c>
      <c r="M256" s="27" t="s">
        <v>1918</v>
      </c>
      <c r="N256" s="27" t="s">
        <v>1919</v>
      </c>
      <c r="O256" s="27" t="s">
        <v>1920</v>
      </c>
      <c r="P256" s="27" t="s">
        <v>1921</v>
      </c>
      <c r="Q256" s="27" t="s">
        <v>1356</v>
      </c>
      <c r="R256" s="27" t="s">
        <v>1922</v>
      </c>
      <c r="S256" s="27" t="s">
        <v>1922</v>
      </c>
      <c r="T256" s="27" t="s">
        <v>1923</v>
      </c>
      <c r="U256" s="27">
        <v>5516558</v>
      </c>
      <c r="V256" s="27" t="s">
        <v>134</v>
      </c>
      <c r="W256" s="59">
        <f t="shared" si="11"/>
        <v>37.5</v>
      </c>
      <c r="X256" s="59">
        <v>37.5</v>
      </c>
      <c r="Y256" s="59"/>
      <c r="Z256" s="59"/>
      <c r="AA256" s="59"/>
      <c r="AB256" s="27">
        <v>1066</v>
      </c>
      <c r="AC256" s="27">
        <v>247</v>
      </c>
      <c r="AD256" s="27" t="s">
        <v>109</v>
      </c>
      <c r="AE256" s="27" t="s">
        <v>109</v>
      </c>
      <c r="AF256" s="27" t="s">
        <v>109</v>
      </c>
      <c r="AG256" s="27" t="s">
        <v>109</v>
      </c>
      <c r="AH256" s="27" t="s">
        <v>109</v>
      </c>
      <c r="AI256" s="27" t="s">
        <v>109</v>
      </c>
      <c r="AJ256" s="27" t="s">
        <v>109</v>
      </c>
      <c r="AL256" s="12" t="s">
        <v>1922</v>
      </c>
    </row>
    <row r="257" s="12" customFormat="1" ht="55" customHeight="1" spans="1:38">
      <c r="A257" s="27">
        <v>199</v>
      </c>
      <c r="B257" s="26"/>
      <c r="C257" s="27" t="s">
        <v>1974</v>
      </c>
      <c r="D257" s="27" t="s">
        <v>1975</v>
      </c>
      <c r="E257" s="27"/>
      <c r="F257" s="27" t="s">
        <v>153</v>
      </c>
      <c r="G257" s="27" t="s">
        <v>1913</v>
      </c>
      <c r="H257" s="27"/>
      <c r="I257" s="27" t="s">
        <v>1976</v>
      </c>
      <c r="J257" s="27" t="s">
        <v>1936</v>
      </c>
      <c r="K257" s="27" t="s">
        <v>1916</v>
      </c>
      <c r="L257" s="27" t="s">
        <v>1928</v>
      </c>
      <c r="M257" s="27" t="s">
        <v>1918</v>
      </c>
      <c r="N257" s="27" t="s">
        <v>1919</v>
      </c>
      <c r="O257" s="27" t="s">
        <v>1920</v>
      </c>
      <c r="P257" s="27" t="s">
        <v>1921</v>
      </c>
      <c r="Q257" s="27" t="s">
        <v>1356</v>
      </c>
      <c r="R257" s="27" t="s">
        <v>1922</v>
      </c>
      <c r="S257" s="27" t="s">
        <v>1922</v>
      </c>
      <c r="T257" s="27" t="s">
        <v>1923</v>
      </c>
      <c r="U257" s="27">
        <v>5516558</v>
      </c>
      <c r="V257" s="27" t="s">
        <v>134</v>
      </c>
      <c r="W257" s="59">
        <f t="shared" si="11"/>
        <v>60</v>
      </c>
      <c r="X257" s="59">
        <v>60</v>
      </c>
      <c r="Y257" s="59"/>
      <c r="Z257" s="59"/>
      <c r="AA257" s="59"/>
      <c r="AB257" s="27">
        <v>2315</v>
      </c>
      <c r="AC257" s="27">
        <v>873</v>
      </c>
      <c r="AD257" s="27" t="s">
        <v>109</v>
      </c>
      <c r="AE257" s="27" t="s">
        <v>109</v>
      </c>
      <c r="AF257" s="27" t="s">
        <v>109</v>
      </c>
      <c r="AG257" s="27" t="s">
        <v>109</v>
      </c>
      <c r="AH257" s="27" t="s">
        <v>109</v>
      </c>
      <c r="AI257" s="27" t="s">
        <v>109</v>
      </c>
      <c r="AJ257" s="27" t="s">
        <v>109</v>
      </c>
      <c r="AL257" s="12" t="s">
        <v>1922</v>
      </c>
    </row>
    <row r="258" s="12" customFormat="1" ht="62" customHeight="1" spans="1:38">
      <c r="A258" s="27">
        <v>200</v>
      </c>
      <c r="B258" s="26"/>
      <c r="C258" s="27" t="s">
        <v>1977</v>
      </c>
      <c r="D258" s="27" t="s">
        <v>1978</v>
      </c>
      <c r="E258" s="27"/>
      <c r="F258" s="27" t="s">
        <v>1043</v>
      </c>
      <c r="G258" s="27" t="s">
        <v>1913</v>
      </c>
      <c r="H258" s="27"/>
      <c r="I258" s="27" t="s">
        <v>1979</v>
      </c>
      <c r="J258" s="27" t="s">
        <v>1980</v>
      </c>
      <c r="K258" s="27" t="s">
        <v>1916</v>
      </c>
      <c r="L258" s="27" t="s">
        <v>1928</v>
      </c>
      <c r="M258" s="27" t="s">
        <v>1918</v>
      </c>
      <c r="N258" s="27" t="s">
        <v>1919</v>
      </c>
      <c r="O258" s="27" t="s">
        <v>1920</v>
      </c>
      <c r="P258" s="27" t="s">
        <v>1921</v>
      </c>
      <c r="Q258" s="27" t="s">
        <v>1356</v>
      </c>
      <c r="R258" s="27" t="s">
        <v>1922</v>
      </c>
      <c r="S258" s="27" t="s">
        <v>1922</v>
      </c>
      <c r="T258" s="27" t="s">
        <v>1923</v>
      </c>
      <c r="U258" s="27">
        <v>5516558</v>
      </c>
      <c r="V258" s="27" t="s">
        <v>134</v>
      </c>
      <c r="W258" s="59">
        <f t="shared" si="11"/>
        <v>37.5</v>
      </c>
      <c r="X258" s="59">
        <v>37.5</v>
      </c>
      <c r="Y258" s="59"/>
      <c r="Z258" s="59"/>
      <c r="AA258" s="59"/>
      <c r="AB258" s="27">
        <v>1787</v>
      </c>
      <c r="AC258" s="27">
        <v>546</v>
      </c>
      <c r="AD258" s="27" t="s">
        <v>109</v>
      </c>
      <c r="AE258" s="27" t="s">
        <v>109</v>
      </c>
      <c r="AF258" s="27" t="s">
        <v>109</v>
      </c>
      <c r="AG258" s="27" t="s">
        <v>109</v>
      </c>
      <c r="AH258" s="27" t="s">
        <v>109</v>
      </c>
      <c r="AI258" s="27" t="s">
        <v>109</v>
      </c>
      <c r="AJ258" s="27" t="s">
        <v>109</v>
      </c>
      <c r="AL258" s="12" t="s">
        <v>1922</v>
      </c>
    </row>
    <row r="259" s="12" customFormat="1" ht="48" customHeight="1" spans="1:38">
      <c r="A259" s="27">
        <v>201</v>
      </c>
      <c r="B259" s="26"/>
      <c r="C259" s="27" t="s">
        <v>1981</v>
      </c>
      <c r="D259" s="27" t="s">
        <v>1982</v>
      </c>
      <c r="E259" s="27"/>
      <c r="F259" s="27" t="s">
        <v>917</v>
      </c>
      <c r="G259" s="27" t="s">
        <v>1913</v>
      </c>
      <c r="H259" s="27"/>
      <c r="I259" s="27" t="s">
        <v>1983</v>
      </c>
      <c r="J259" s="27" t="s">
        <v>1940</v>
      </c>
      <c r="K259" s="27" t="s">
        <v>1916</v>
      </c>
      <c r="L259" s="27" t="s">
        <v>1928</v>
      </c>
      <c r="M259" s="27" t="s">
        <v>1918</v>
      </c>
      <c r="N259" s="27" t="s">
        <v>1919</v>
      </c>
      <c r="O259" s="27" t="s">
        <v>1920</v>
      </c>
      <c r="P259" s="27" t="s">
        <v>1921</v>
      </c>
      <c r="Q259" s="27" t="s">
        <v>1356</v>
      </c>
      <c r="R259" s="27" t="s">
        <v>1922</v>
      </c>
      <c r="S259" s="27" t="s">
        <v>1922</v>
      </c>
      <c r="T259" s="27" t="s">
        <v>1923</v>
      </c>
      <c r="U259" s="27">
        <v>5516558</v>
      </c>
      <c r="V259" s="27" t="s">
        <v>134</v>
      </c>
      <c r="W259" s="59">
        <f t="shared" si="11"/>
        <v>30</v>
      </c>
      <c r="X259" s="59">
        <v>30</v>
      </c>
      <c r="Y259" s="59"/>
      <c r="Z259" s="59"/>
      <c r="AA259" s="59"/>
      <c r="AB259" s="27">
        <v>3675</v>
      </c>
      <c r="AC259" s="27">
        <v>456</v>
      </c>
      <c r="AD259" s="27" t="s">
        <v>109</v>
      </c>
      <c r="AE259" s="27" t="s">
        <v>109</v>
      </c>
      <c r="AF259" s="27" t="s">
        <v>109</v>
      </c>
      <c r="AG259" s="27" t="s">
        <v>109</v>
      </c>
      <c r="AH259" s="27" t="s">
        <v>109</v>
      </c>
      <c r="AI259" s="27" t="s">
        <v>109</v>
      </c>
      <c r="AJ259" s="27" t="s">
        <v>109</v>
      </c>
      <c r="AL259" s="12" t="s">
        <v>1922</v>
      </c>
    </row>
    <row r="260" s="12" customFormat="1" ht="55" customHeight="1" spans="1:38">
      <c r="A260" s="27">
        <v>202</v>
      </c>
      <c r="B260" s="26"/>
      <c r="C260" s="27" t="s">
        <v>1984</v>
      </c>
      <c r="D260" s="27" t="s">
        <v>1985</v>
      </c>
      <c r="E260" s="27"/>
      <c r="F260" s="27" t="s">
        <v>618</v>
      </c>
      <c r="G260" s="27" t="s">
        <v>1913</v>
      </c>
      <c r="H260" s="27"/>
      <c r="I260" s="27" t="s">
        <v>1986</v>
      </c>
      <c r="J260" s="27" t="s">
        <v>1940</v>
      </c>
      <c r="K260" s="27" t="s">
        <v>1916</v>
      </c>
      <c r="L260" s="27" t="s">
        <v>1928</v>
      </c>
      <c r="M260" s="27" t="s">
        <v>1918</v>
      </c>
      <c r="N260" s="27" t="s">
        <v>1919</v>
      </c>
      <c r="O260" s="27" t="s">
        <v>1920</v>
      </c>
      <c r="P260" s="27" t="s">
        <v>1921</v>
      </c>
      <c r="Q260" s="27" t="s">
        <v>1356</v>
      </c>
      <c r="R260" s="27" t="s">
        <v>1922</v>
      </c>
      <c r="S260" s="27" t="s">
        <v>1922</v>
      </c>
      <c r="T260" s="27" t="s">
        <v>1923</v>
      </c>
      <c r="U260" s="27">
        <v>5516558</v>
      </c>
      <c r="V260" s="27" t="s">
        <v>134</v>
      </c>
      <c r="W260" s="59">
        <f t="shared" si="11"/>
        <v>30</v>
      </c>
      <c r="X260" s="59">
        <v>30</v>
      </c>
      <c r="Y260" s="59"/>
      <c r="Z260" s="59"/>
      <c r="AA260" s="59"/>
      <c r="AB260" s="27">
        <v>3310</v>
      </c>
      <c r="AC260" s="27">
        <v>742</v>
      </c>
      <c r="AD260" s="27" t="s">
        <v>109</v>
      </c>
      <c r="AE260" s="27" t="s">
        <v>109</v>
      </c>
      <c r="AF260" s="27" t="s">
        <v>109</v>
      </c>
      <c r="AG260" s="27" t="s">
        <v>109</v>
      </c>
      <c r="AH260" s="27" t="s">
        <v>109</v>
      </c>
      <c r="AI260" s="27" t="s">
        <v>109</v>
      </c>
      <c r="AJ260" s="27" t="s">
        <v>109</v>
      </c>
      <c r="AL260" s="12" t="s">
        <v>1922</v>
      </c>
    </row>
    <row r="261" s="12" customFormat="1" ht="56" customHeight="1" spans="1:38">
      <c r="A261" s="27">
        <v>203</v>
      </c>
      <c r="B261" s="26"/>
      <c r="C261" s="27" t="s">
        <v>1987</v>
      </c>
      <c r="D261" s="27" t="s">
        <v>1988</v>
      </c>
      <c r="E261" s="27"/>
      <c r="F261" s="27" t="s">
        <v>318</v>
      </c>
      <c r="G261" s="27" t="s">
        <v>1913</v>
      </c>
      <c r="H261" s="27"/>
      <c r="I261" s="27" t="s">
        <v>1989</v>
      </c>
      <c r="J261" s="27" t="s">
        <v>1990</v>
      </c>
      <c r="K261" s="27" t="s">
        <v>1916</v>
      </c>
      <c r="L261" s="27" t="s">
        <v>1928</v>
      </c>
      <c r="M261" s="27" t="s">
        <v>1918</v>
      </c>
      <c r="N261" s="27" t="s">
        <v>1919</v>
      </c>
      <c r="O261" s="27" t="s">
        <v>1920</v>
      </c>
      <c r="P261" s="27" t="s">
        <v>1921</v>
      </c>
      <c r="Q261" s="27" t="s">
        <v>1356</v>
      </c>
      <c r="R261" s="27" t="s">
        <v>1922</v>
      </c>
      <c r="S261" s="27" t="s">
        <v>1922</v>
      </c>
      <c r="T261" s="27" t="s">
        <v>1923</v>
      </c>
      <c r="U261" s="27">
        <v>5516558</v>
      </c>
      <c r="V261" s="27" t="s">
        <v>134</v>
      </c>
      <c r="W261" s="59">
        <f t="shared" si="11"/>
        <v>127.5</v>
      </c>
      <c r="X261" s="59">
        <v>127.5</v>
      </c>
      <c r="Y261" s="59"/>
      <c r="Z261" s="59"/>
      <c r="AA261" s="59"/>
      <c r="AB261" s="27">
        <v>11507</v>
      </c>
      <c r="AC261" s="27">
        <v>3608</v>
      </c>
      <c r="AD261" s="27" t="s">
        <v>109</v>
      </c>
      <c r="AE261" s="27" t="s">
        <v>109</v>
      </c>
      <c r="AF261" s="27" t="s">
        <v>109</v>
      </c>
      <c r="AG261" s="27" t="s">
        <v>109</v>
      </c>
      <c r="AH261" s="27" t="s">
        <v>109</v>
      </c>
      <c r="AI261" s="27" t="s">
        <v>109</v>
      </c>
      <c r="AJ261" s="27" t="s">
        <v>109</v>
      </c>
      <c r="AL261" s="12" t="s">
        <v>1922</v>
      </c>
    </row>
    <row r="262" s="17" customFormat="1" ht="48" customHeight="1" spans="1:38">
      <c r="A262" s="27">
        <v>204</v>
      </c>
      <c r="B262" s="27"/>
      <c r="C262" s="26" t="s">
        <v>1991</v>
      </c>
      <c r="D262" s="26" t="s">
        <v>1992</v>
      </c>
      <c r="E262" s="26" t="s">
        <v>92</v>
      </c>
      <c r="F262" s="26" t="s">
        <v>318</v>
      </c>
      <c r="G262" s="26" t="s">
        <v>1993</v>
      </c>
      <c r="H262" s="26" t="s">
        <v>1994</v>
      </c>
      <c r="I262" s="26" t="s">
        <v>1994</v>
      </c>
      <c r="J262" s="27" t="s">
        <v>1995</v>
      </c>
      <c r="K262" s="27" t="s">
        <v>698</v>
      </c>
      <c r="L262" s="27" t="s">
        <v>830</v>
      </c>
      <c r="M262" s="99" t="s">
        <v>1996</v>
      </c>
      <c r="N262" s="26"/>
      <c r="O262" s="26" t="s">
        <v>1994</v>
      </c>
      <c r="P262" s="26"/>
      <c r="Q262" s="99" t="s">
        <v>835</v>
      </c>
      <c r="R262" s="26" t="s">
        <v>1922</v>
      </c>
      <c r="S262" s="27" t="s">
        <v>318</v>
      </c>
      <c r="T262" s="27" t="s">
        <v>442</v>
      </c>
      <c r="U262" s="27">
        <v>5582122</v>
      </c>
      <c r="V262" s="34" t="s">
        <v>108</v>
      </c>
      <c r="W262" s="59">
        <f t="shared" si="11"/>
        <v>50</v>
      </c>
      <c r="X262" s="59">
        <v>50</v>
      </c>
      <c r="Y262" s="59"/>
      <c r="Z262" s="59"/>
      <c r="AA262" s="59"/>
      <c r="AB262" s="27">
        <v>29676</v>
      </c>
      <c r="AC262" s="27">
        <v>5646</v>
      </c>
      <c r="AD262" s="27" t="s">
        <v>109</v>
      </c>
      <c r="AE262" s="27" t="s">
        <v>109</v>
      </c>
      <c r="AF262" s="27" t="s">
        <v>109</v>
      </c>
      <c r="AG262" s="27" t="s">
        <v>109</v>
      </c>
      <c r="AH262" s="27" t="s">
        <v>109</v>
      </c>
      <c r="AI262" s="27" t="s">
        <v>109</v>
      </c>
      <c r="AJ262" s="34" t="s">
        <v>109</v>
      </c>
      <c r="AL262" s="12" t="s">
        <v>1922</v>
      </c>
    </row>
    <row r="263" s="18" customFormat="1" ht="48" customHeight="1" spans="1:38">
      <c r="A263" s="27">
        <v>205</v>
      </c>
      <c r="B263" s="123"/>
      <c r="C263" s="27" t="s">
        <v>1997</v>
      </c>
      <c r="D263" s="33" t="s">
        <v>1998</v>
      </c>
      <c r="E263" s="70"/>
      <c r="F263" s="33" t="s">
        <v>1999</v>
      </c>
      <c r="G263" s="33" t="s">
        <v>1913</v>
      </c>
      <c r="H263" s="33"/>
      <c r="I263" s="33" t="s">
        <v>2000</v>
      </c>
      <c r="J263" s="33" t="s">
        <v>1940</v>
      </c>
      <c r="K263" s="33" t="s">
        <v>1916</v>
      </c>
      <c r="L263" s="33" t="s">
        <v>1928</v>
      </c>
      <c r="M263" s="33" t="s">
        <v>2001</v>
      </c>
      <c r="N263" s="33" t="s">
        <v>1919</v>
      </c>
      <c r="O263" s="33" t="s">
        <v>1920</v>
      </c>
      <c r="P263" s="33" t="s">
        <v>1921</v>
      </c>
      <c r="Q263" s="33" t="s">
        <v>1356</v>
      </c>
      <c r="R263" s="33" t="s">
        <v>1922</v>
      </c>
      <c r="S263" s="33" t="s">
        <v>1922</v>
      </c>
      <c r="T263" s="33" t="s">
        <v>1923</v>
      </c>
      <c r="U263" s="33">
        <v>5516558</v>
      </c>
      <c r="V263" s="33">
        <v>2024</v>
      </c>
      <c r="W263" s="117">
        <v>15</v>
      </c>
      <c r="X263" s="127">
        <v>15</v>
      </c>
      <c r="Y263" s="117"/>
      <c r="Z263" s="117"/>
      <c r="AA263" s="117"/>
      <c r="AB263" s="27">
        <v>851</v>
      </c>
      <c r="AC263" s="27">
        <v>13</v>
      </c>
      <c r="AD263" s="27" t="s">
        <v>109</v>
      </c>
      <c r="AE263" s="27" t="s">
        <v>109</v>
      </c>
      <c r="AF263" s="27" t="s">
        <v>109</v>
      </c>
      <c r="AG263" s="27" t="s">
        <v>109</v>
      </c>
      <c r="AH263" s="27" t="s">
        <v>109</v>
      </c>
      <c r="AI263" s="27" t="s">
        <v>109</v>
      </c>
      <c r="AJ263" s="27" t="s">
        <v>109</v>
      </c>
      <c r="AL263" s="12" t="s">
        <v>1922</v>
      </c>
    </row>
    <row r="264" s="18" customFormat="1" ht="48" customHeight="1" spans="1:38">
      <c r="A264" s="27">
        <v>206</v>
      </c>
      <c r="B264" s="123"/>
      <c r="C264" s="27" t="s">
        <v>2002</v>
      </c>
      <c r="D264" s="33" t="s">
        <v>2003</v>
      </c>
      <c r="E264" s="70"/>
      <c r="F264" s="33" t="s">
        <v>337</v>
      </c>
      <c r="G264" s="33" t="s">
        <v>1913</v>
      </c>
      <c r="H264" s="33"/>
      <c r="I264" s="33" t="s">
        <v>2004</v>
      </c>
      <c r="J264" s="33" t="s">
        <v>2005</v>
      </c>
      <c r="K264" s="33" t="s">
        <v>1916</v>
      </c>
      <c r="L264" s="33" t="s">
        <v>1928</v>
      </c>
      <c r="M264" s="33" t="s">
        <v>2001</v>
      </c>
      <c r="N264" s="33" t="s">
        <v>1919</v>
      </c>
      <c r="O264" s="33" t="s">
        <v>1920</v>
      </c>
      <c r="P264" s="33" t="s">
        <v>1921</v>
      </c>
      <c r="Q264" s="33" t="s">
        <v>1356</v>
      </c>
      <c r="R264" s="33" t="s">
        <v>1922</v>
      </c>
      <c r="S264" s="33" t="s">
        <v>1922</v>
      </c>
      <c r="T264" s="33" t="s">
        <v>1923</v>
      </c>
      <c r="U264" s="33">
        <v>5516558</v>
      </c>
      <c r="V264" s="33">
        <v>2024</v>
      </c>
      <c r="W264" s="117">
        <v>22.5</v>
      </c>
      <c r="X264" s="127">
        <v>22.5</v>
      </c>
      <c r="Y264" s="117"/>
      <c r="Z264" s="117"/>
      <c r="AA264" s="117"/>
      <c r="AB264" s="27">
        <v>851</v>
      </c>
      <c r="AC264" s="27">
        <v>13</v>
      </c>
      <c r="AD264" s="27" t="s">
        <v>109</v>
      </c>
      <c r="AE264" s="27" t="s">
        <v>109</v>
      </c>
      <c r="AF264" s="27" t="s">
        <v>109</v>
      </c>
      <c r="AG264" s="27" t="s">
        <v>109</v>
      </c>
      <c r="AH264" s="27" t="s">
        <v>109</v>
      </c>
      <c r="AI264" s="27" t="s">
        <v>109</v>
      </c>
      <c r="AJ264" s="73" t="s">
        <v>109</v>
      </c>
      <c r="AK264" s="130"/>
      <c r="AL264" s="12" t="s">
        <v>1922</v>
      </c>
    </row>
    <row r="265" s="9" customFormat="1" ht="54" spans="1:36">
      <c r="A265" s="25"/>
      <c r="B265" s="26" t="s">
        <v>2006</v>
      </c>
      <c r="C265" s="25"/>
      <c r="D265" s="25"/>
      <c r="E265" s="25"/>
      <c r="F265" s="25"/>
      <c r="G265" s="25"/>
      <c r="H265" s="25"/>
      <c r="I265" s="25"/>
      <c r="J265" s="25"/>
      <c r="K265" s="25"/>
      <c r="L265" s="25"/>
      <c r="M265" s="25"/>
      <c r="N265" s="25"/>
      <c r="O265" s="25"/>
      <c r="P265" s="25"/>
      <c r="Q265" s="25"/>
      <c r="R265" s="25"/>
      <c r="S265" s="25"/>
      <c r="T265" s="25"/>
      <c r="U265" s="25"/>
      <c r="V265" s="25"/>
      <c r="W265" s="55">
        <f>X265+Y265+Z265+AA265</f>
        <v>14218.32</v>
      </c>
      <c r="X265" s="55">
        <f>SUM(X266:X340)</f>
        <v>10473.32</v>
      </c>
      <c r="Y265" s="55">
        <f>SUM(Y266:Y340)</f>
        <v>3600</v>
      </c>
      <c r="Z265" s="55">
        <f>SUM(Z266:Z340)</f>
        <v>145</v>
      </c>
      <c r="AA265" s="55">
        <f>SUM(AA266:AA340)</f>
        <v>0</v>
      </c>
      <c r="AB265" s="25"/>
      <c r="AC265" s="25"/>
      <c r="AD265" s="25"/>
      <c r="AE265" s="25"/>
      <c r="AF265" s="25"/>
      <c r="AG265" s="25"/>
      <c r="AH265" s="25"/>
      <c r="AI265" s="25"/>
      <c r="AJ265" s="25"/>
    </row>
    <row r="266" s="12" customFormat="1" ht="98" customHeight="1" spans="1:38">
      <c r="A266" s="27">
        <v>207</v>
      </c>
      <c r="B266" s="27"/>
      <c r="C266" s="27" t="s">
        <v>2007</v>
      </c>
      <c r="D266" s="27" t="s">
        <v>2008</v>
      </c>
      <c r="E266" s="27" t="s">
        <v>524</v>
      </c>
      <c r="F266" s="27" t="s">
        <v>2009</v>
      </c>
      <c r="G266" s="27" t="s">
        <v>2010</v>
      </c>
      <c r="H266" s="27" t="s">
        <v>2011</v>
      </c>
      <c r="I266" s="27" t="s">
        <v>2012</v>
      </c>
      <c r="J266" s="27" t="s">
        <v>2013</v>
      </c>
      <c r="K266" s="27" t="s">
        <v>1202</v>
      </c>
      <c r="L266" s="27" t="s">
        <v>354</v>
      </c>
      <c r="M266" s="27"/>
      <c r="N266" s="27" t="s">
        <v>2014</v>
      </c>
      <c r="O266" s="27" t="s">
        <v>2015</v>
      </c>
      <c r="P266" s="27"/>
      <c r="Q266" s="27" t="s">
        <v>2016</v>
      </c>
      <c r="R266" s="27" t="s">
        <v>2017</v>
      </c>
      <c r="S266" s="27" t="str">
        <f>MID(C266,7,3)</f>
        <v>新集镇</v>
      </c>
      <c r="T266" s="27" t="s">
        <v>1266</v>
      </c>
      <c r="U266" s="27">
        <v>5563113</v>
      </c>
      <c r="V266" s="27" t="s">
        <v>134</v>
      </c>
      <c r="W266" s="59">
        <f>SUM(X266:AA266)</f>
        <v>411</v>
      </c>
      <c r="X266" s="59">
        <v>381</v>
      </c>
      <c r="Y266" s="59"/>
      <c r="Z266" s="59">
        <v>30</v>
      </c>
      <c r="AA266" s="59"/>
      <c r="AB266" s="27" t="s">
        <v>2018</v>
      </c>
      <c r="AC266" s="27" t="s">
        <v>2019</v>
      </c>
      <c r="AD266" s="27" t="s">
        <v>135</v>
      </c>
      <c r="AE266" s="27" t="s">
        <v>109</v>
      </c>
      <c r="AF266" s="27" t="s">
        <v>109</v>
      </c>
      <c r="AG266" s="27" t="s">
        <v>109</v>
      </c>
      <c r="AH266" s="27"/>
      <c r="AI266" s="27" t="s">
        <v>109</v>
      </c>
      <c r="AJ266" s="27"/>
      <c r="AL266" s="27" t="s">
        <v>1265</v>
      </c>
    </row>
    <row r="267" s="12" customFormat="1" ht="129" customHeight="1" spans="1:38">
      <c r="A267" s="27">
        <v>208</v>
      </c>
      <c r="B267" s="27"/>
      <c r="C267" s="27" t="s">
        <v>2020</v>
      </c>
      <c r="D267" s="27" t="s">
        <v>2021</v>
      </c>
      <c r="E267" s="27" t="s">
        <v>524</v>
      </c>
      <c r="F267" s="27" t="s">
        <v>2022</v>
      </c>
      <c r="G267" s="27" t="s">
        <v>2023</v>
      </c>
      <c r="H267" s="27" t="s">
        <v>2011</v>
      </c>
      <c r="I267" s="27" t="s">
        <v>2012</v>
      </c>
      <c r="J267" s="27" t="s">
        <v>2013</v>
      </c>
      <c r="K267" s="27" t="s">
        <v>1202</v>
      </c>
      <c r="L267" s="27" t="s">
        <v>354</v>
      </c>
      <c r="M267" s="27"/>
      <c r="N267" s="27" t="s">
        <v>2024</v>
      </c>
      <c r="O267" s="27" t="s">
        <v>2015</v>
      </c>
      <c r="P267" s="27"/>
      <c r="Q267" s="27" t="s">
        <v>2016</v>
      </c>
      <c r="R267" s="27" t="s">
        <v>2017</v>
      </c>
      <c r="S267" s="27" t="str">
        <f t="shared" ref="S266:S268" si="12">MID(C267,7,3)</f>
        <v>两河镇</v>
      </c>
      <c r="T267" s="27" t="s">
        <v>2025</v>
      </c>
      <c r="U267" s="27">
        <v>5587164</v>
      </c>
      <c r="V267" s="27" t="s">
        <v>134</v>
      </c>
      <c r="W267" s="59">
        <f>SUM(X267:AA267)</f>
        <v>423</v>
      </c>
      <c r="X267" s="59">
        <v>390</v>
      </c>
      <c r="Y267" s="59"/>
      <c r="Z267" s="59">
        <v>33</v>
      </c>
      <c r="AA267" s="59"/>
      <c r="AB267" s="27" t="s">
        <v>2026</v>
      </c>
      <c r="AC267" s="27" t="s">
        <v>2027</v>
      </c>
      <c r="AD267" s="27" t="s">
        <v>135</v>
      </c>
      <c r="AE267" s="27" t="s">
        <v>109</v>
      </c>
      <c r="AF267" s="27" t="s">
        <v>135</v>
      </c>
      <c r="AG267" s="27" t="s">
        <v>109</v>
      </c>
      <c r="AH267" s="27"/>
      <c r="AI267" s="27" t="s">
        <v>109</v>
      </c>
      <c r="AJ267" s="27"/>
      <c r="AL267" s="27" t="s">
        <v>1043</v>
      </c>
    </row>
    <row r="268" s="12" customFormat="1" ht="66" customHeight="1" spans="1:38">
      <c r="A268" s="27">
        <v>209</v>
      </c>
      <c r="B268" s="27"/>
      <c r="C268" s="27" t="s">
        <v>2028</v>
      </c>
      <c r="D268" s="27" t="s">
        <v>2029</v>
      </c>
      <c r="E268" s="27" t="s">
        <v>524</v>
      </c>
      <c r="F268" s="27" t="s">
        <v>2030</v>
      </c>
      <c r="G268" s="27" t="s">
        <v>2031</v>
      </c>
      <c r="H268" s="27" t="s">
        <v>2011</v>
      </c>
      <c r="I268" s="27" t="s">
        <v>2012</v>
      </c>
      <c r="J268" s="27" t="s">
        <v>2013</v>
      </c>
      <c r="K268" s="27" t="s">
        <v>1202</v>
      </c>
      <c r="L268" s="27" t="s">
        <v>354</v>
      </c>
      <c r="M268" s="27"/>
      <c r="N268" s="27" t="s">
        <v>2032</v>
      </c>
      <c r="O268" s="27" t="s">
        <v>2015</v>
      </c>
      <c r="P268" s="27"/>
      <c r="Q268" s="27" t="s">
        <v>2016</v>
      </c>
      <c r="R268" s="27" t="s">
        <v>2017</v>
      </c>
      <c r="S268" s="27" t="str">
        <f t="shared" si="12"/>
        <v>湘水镇</v>
      </c>
      <c r="T268" s="27" t="s">
        <v>2033</v>
      </c>
      <c r="U268" s="27">
        <v>5455004</v>
      </c>
      <c r="V268" s="27" t="s">
        <v>134</v>
      </c>
      <c r="W268" s="59">
        <f t="shared" ref="W266:W321" si="13">SUM(X268:AA268)</f>
        <v>281</v>
      </c>
      <c r="X268" s="59">
        <v>253</v>
      </c>
      <c r="Y268" s="59"/>
      <c r="Z268" s="59">
        <v>28</v>
      </c>
      <c r="AA268" s="59"/>
      <c r="AB268" s="27" t="s">
        <v>2034</v>
      </c>
      <c r="AC268" s="27" t="s">
        <v>2035</v>
      </c>
      <c r="AD268" s="27" t="s">
        <v>135</v>
      </c>
      <c r="AE268" s="27" t="s">
        <v>109</v>
      </c>
      <c r="AF268" s="27" t="s">
        <v>109</v>
      </c>
      <c r="AG268" s="27" t="s">
        <v>109</v>
      </c>
      <c r="AH268" s="27"/>
      <c r="AI268" s="27" t="s">
        <v>109</v>
      </c>
      <c r="AJ268" s="27"/>
      <c r="AL268" s="27" t="s">
        <v>1172</v>
      </c>
    </row>
    <row r="269" s="12" customFormat="1" ht="133" customHeight="1" spans="1:38">
      <c r="A269" s="27">
        <v>210</v>
      </c>
      <c r="B269" s="27"/>
      <c r="C269" s="27" t="s">
        <v>2036</v>
      </c>
      <c r="D269" s="27" t="s">
        <v>2037</v>
      </c>
      <c r="E269" s="27" t="s">
        <v>524</v>
      </c>
      <c r="F269" s="27" t="s">
        <v>2038</v>
      </c>
      <c r="G269" s="27" t="s">
        <v>2039</v>
      </c>
      <c r="H269" s="27" t="s">
        <v>2011</v>
      </c>
      <c r="I269" s="27" t="s">
        <v>2012</v>
      </c>
      <c r="J269" s="27" t="s">
        <v>2013</v>
      </c>
      <c r="K269" s="27" t="s">
        <v>1202</v>
      </c>
      <c r="L269" s="27" t="s">
        <v>354</v>
      </c>
      <c r="M269" s="27"/>
      <c r="N269" s="27" t="s">
        <v>2040</v>
      </c>
      <c r="O269" s="27" t="s">
        <v>2015</v>
      </c>
      <c r="P269" s="27"/>
      <c r="Q269" s="27" t="s">
        <v>2016</v>
      </c>
      <c r="R269" s="27" t="s">
        <v>2017</v>
      </c>
      <c r="S269" s="27" t="str">
        <f>MID(C269,7,4)</f>
        <v>牟家坝镇</v>
      </c>
      <c r="T269" s="27" t="s">
        <v>673</v>
      </c>
      <c r="U269" s="27">
        <v>5451024</v>
      </c>
      <c r="V269" s="27" t="s">
        <v>134</v>
      </c>
      <c r="W269" s="59">
        <f t="shared" si="13"/>
        <v>298</v>
      </c>
      <c r="X269" s="59">
        <v>275</v>
      </c>
      <c r="Y269" s="59"/>
      <c r="Z269" s="59">
        <v>23</v>
      </c>
      <c r="AA269" s="59"/>
      <c r="AB269" s="27" t="s">
        <v>2041</v>
      </c>
      <c r="AC269" s="27" t="s">
        <v>2042</v>
      </c>
      <c r="AD269" s="27" t="s">
        <v>135</v>
      </c>
      <c r="AE269" s="27" t="s">
        <v>109</v>
      </c>
      <c r="AF269" s="27" t="s">
        <v>109</v>
      </c>
      <c r="AG269" s="27" t="s">
        <v>109</v>
      </c>
      <c r="AH269" s="27"/>
      <c r="AI269" s="27" t="s">
        <v>109</v>
      </c>
      <c r="AJ269" s="27"/>
      <c r="AL269" s="27" t="s">
        <v>678</v>
      </c>
    </row>
    <row r="270" s="12" customFormat="1" ht="102" customHeight="1" spans="1:38">
      <c r="A270" s="27">
        <v>211</v>
      </c>
      <c r="B270" s="27"/>
      <c r="C270" s="27" t="s">
        <v>2043</v>
      </c>
      <c r="D270" s="27" t="s">
        <v>2044</v>
      </c>
      <c r="E270" s="27" t="s">
        <v>524</v>
      </c>
      <c r="F270" s="27" t="s">
        <v>2045</v>
      </c>
      <c r="G270" s="27" t="s">
        <v>2046</v>
      </c>
      <c r="H270" s="27" t="s">
        <v>2011</v>
      </c>
      <c r="I270" s="27" t="s">
        <v>2012</v>
      </c>
      <c r="J270" s="27" t="s">
        <v>2013</v>
      </c>
      <c r="K270" s="27" t="s">
        <v>1202</v>
      </c>
      <c r="L270" s="27" t="s">
        <v>354</v>
      </c>
      <c r="M270" s="27"/>
      <c r="N270" s="27" t="s">
        <v>2047</v>
      </c>
      <c r="O270" s="27" t="s">
        <v>2015</v>
      </c>
      <c r="P270" s="27"/>
      <c r="Q270" s="27" t="s">
        <v>2016</v>
      </c>
      <c r="R270" s="27" t="s">
        <v>2017</v>
      </c>
      <c r="S270" s="27" t="str">
        <f>MID(C270,7,3)</f>
        <v>黄官镇</v>
      </c>
      <c r="T270" s="27" t="s">
        <v>442</v>
      </c>
      <c r="U270" s="27">
        <v>5582122</v>
      </c>
      <c r="V270" s="27" t="s">
        <v>134</v>
      </c>
      <c r="W270" s="59">
        <f t="shared" si="13"/>
        <v>191</v>
      </c>
      <c r="X270" s="59">
        <v>170</v>
      </c>
      <c r="Y270" s="59"/>
      <c r="Z270" s="59">
        <v>21</v>
      </c>
      <c r="AA270" s="59"/>
      <c r="AB270" s="27" t="s">
        <v>2048</v>
      </c>
      <c r="AC270" s="27" t="s">
        <v>2049</v>
      </c>
      <c r="AD270" s="27" t="s">
        <v>135</v>
      </c>
      <c r="AE270" s="27" t="s">
        <v>109</v>
      </c>
      <c r="AF270" s="27" t="s">
        <v>135</v>
      </c>
      <c r="AG270" s="27" t="s">
        <v>109</v>
      </c>
      <c r="AH270" s="27"/>
      <c r="AI270" s="27" t="s">
        <v>109</v>
      </c>
      <c r="AJ270" s="27"/>
      <c r="AL270" s="27" t="s">
        <v>318</v>
      </c>
    </row>
    <row r="271" s="12" customFormat="1" ht="60" customHeight="1" spans="1:38">
      <c r="A271" s="27">
        <v>212</v>
      </c>
      <c r="B271" s="27"/>
      <c r="C271" s="27" t="s">
        <v>2050</v>
      </c>
      <c r="D271" s="27" t="s">
        <v>2051</v>
      </c>
      <c r="E271" s="27" t="s">
        <v>92</v>
      </c>
      <c r="F271" s="27" t="s">
        <v>728</v>
      </c>
      <c r="G271" s="27" t="s">
        <v>2052</v>
      </c>
      <c r="H271" s="27" t="s">
        <v>2011</v>
      </c>
      <c r="I271" s="27" t="s">
        <v>2012</v>
      </c>
      <c r="J271" s="27" t="s">
        <v>2013</v>
      </c>
      <c r="K271" s="27" t="s">
        <v>1202</v>
      </c>
      <c r="L271" s="27" t="s">
        <v>354</v>
      </c>
      <c r="M271" s="27"/>
      <c r="N271" s="27" t="s">
        <v>2053</v>
      </c>
      <c r="O271" s="27" t="s">
        <v>2015</v>
      </c>
      <c r="P271" s="27"/>
      <c r="Q271" s="27" t="s">
        <v>2016</v>
      </c>
      <c r="R271" s="27" t="s">
        <v>2017</v>
      </c>
      <c r="S271" s="27" t="str">
        <f>MID(C271,7,4)</f>
        <v>小南海镇</v>
      </c>
      <c r="T271" s="27" t="s">
        <v>2054</v>
      </c>
      <c r="U271" s="27">
        <v>5455504</v>
      </c>
      <c r="V271" s="27" t="s">
        <v>134</v>
      </c>
      <c r="W271" s="59">
        <f t="shared" si="13"/>
        <v>160</v>
      </c>
      <c r="X271" s="59">
        <v>150</v>
      </c>
      <c r="Y271" s="59"/>
      <c r="Z271" s="59">
        <v>10</v>
      </c>
      <c r="AA271" s="59"/>
      <c r="AB271" s="27" t="s">
        <v>2055</v>
      </c>
      <c r="AC271" s="27" t="s">
        <v>2056</v>
      </c>
      <c r="AD271" s="27" t="s">
        <v>135</v>
      </c>
      <c r="AE271" s="27" t="s">
        <v>109</v>
      </c>
      <c r="AF271" s="27" t="s">
        <v>135</v>
      </c>
      <c r="AG271" s="27" t="s">
        <v>109</v>
      </c>
      <c r="AH271" s="27"/>
      <c r="AI271" s="27" t="s">
        <v>109</v>
      </c>
      <c r="AJ271" s="27"/>
      <c r="AL271" s="27" t="s">
        <v>741</v>
      </c>
    </row>
    <row r="272" s="12" customFormat="1" ht="51" customHeight="1" spans="1:38">
      <c r="A272" s="27">
        <v>213</v>
      </c>
      <c r="B272" s="27"/>
      <c r="C272" s="27" t="s">
        <v>2057</v>
      </c>
      <c r="D272" s="27" t="s">
        <v>2058</v>
      </c>
      <c r="E272" s="34" t="s">
        <v>92</v>
      </c>
      <c r="F272" s="27" t="s">
        <v>655</v>
      </c>
      <c r="G272" s="27" t="s">
        <v>2059</v>
      </c>
      <c r="H272" s="27" t="s">
        <v>2060</v>
      </c>
      <c r="I272" s="27" t="s">
        <v>2061</v>
      </c>
      <c r="J272" s="27" t="s">
        <v>2062</v>
      </c>
      <c r="K272" s="27" t="s">
        <v>2063</v>
      </c>
      <c r="L272" s="27" t="s">
        <v>2064</v>
      </c>
      <c r="M272" s="27" t="s">
        <v>721</v>
      </c>
      <c r="N272" s="27" t="s">
        <v>2065</v>
      </c>
      <c r="O272" s="27"/>
      <c r="P272" s="27" t="s">
        <v>2066</v>
      </c>
      <c r="Q272" s="60" t="s">
        <v>313</v>
      </c>
      <c r="R272" s="27" t="s">
        <v>2067</v>
      </c>
      <c r="S272" s="27" t="s">
        <v>2068</v>
      </c>
      <c r="T272" s="27" t="s">
        <v>2069</v>
      </c>
      <c r="U272" s="27" t="s">
        <v>2070</v>
      </c>
      <c r="V272" s="27" t="s">
        <v>134</v>
      </c>
      <c r="W272" s="59">
        <f t="shared" si="13"/>
        <v>500</v>
      </c>
      <c r="X272" s="55">
        <v>500</v>
      </c>
      <c r="Y272" s="55"/>
      <c r="Z272" s="55"/>
      <c r="AA272" s="55"/>
      <c r="AB272" s="34">
        <v>2392</v>
      </c>
      <c r="AC272" s="34">
        <v>58</v>
      </c>
      <c r="AD272" s="34" t="s">
        <v>109</v>
      </c>
      <c r="AE272" s="34" t="s">
        <v>109</v>
      </c>
      <c r="AF272" s="34" t="s">
        <v>109</v>
      </c>
      <c r="AG272" s="34" t="s">
        <v>109</v>
      </c>
      <c r="AH272" s="34" t="s">
        <v>109</v>
      </c>
      <c r="AI272" s="34" t="s">
        <v>135</v>
      </c>
      <c r="AJ272" s="27" t="s">
        <v>2071</v>
      </c>
      <c r="AL272" s="12" t="s">
        <v>2067</v>
      </c>
    </row>
    <row r="273" s="12" customFormat="1" ht="57" customHeight="1" spans="1:38">
      <c r="A273" s="27">
        <v>214</v>
      </c>
      <c r="B273" s="27"/>
      <c r="C273" s="27" t="s">
        <v>2072</v>
      </c>
      <c r="D273" s="27" t="s">
        <v>2073</v>
      </c>
      <c r="E273" s="34" t="s">
        <v>92</v>
      </c>
      <c r="F273" s="34" t="s">
        <v>2074</v>
      </c>
      <c r="G273" s="27" t="s">
        <v>2075</v>
      </c>
      <c r="H273" s="27" t="s">
        <v>2060</v>
      </c>
      <c r="I273" s="27" t="s">
        <v>2076</v>
      </c>
      <c r="J273" s="27" t="s">
        <v>2077</v>
      </c>
      <c r="K273" s="27" t="s">
        <v>2063</v>
      </c>
      <c r="L273" s="27" t="s">
        <v>2064</v>
      </c>
      <c r="M273" s="27" t="s">
        <v>721</v>
      </c>
      <c r="N273" s="27" t="s">
        <v>2065</v>
      </c>
      <c r="O273" s="27"/>
      <c r="P273" s="27" t="s">
        <v>2066</v>
      </c>
      <c r="Q273" s="60" t="s">
        <v>313</v>
      </c>
      <c r="R273" s="27" t="s">
        <v>2067</v>
      </c>
      <c r="S273" s="34" t="s">
        <v>2078</v>
      </c>
      <c r="T273" s="34" t="s">
        <v>2079</v>
      </c>
      <c r="U273" s="27">
        <v>15091877412</v>
      </c>
      <c r="V273" s="27" t="s">
        <v>134</v>
      </c>
      <c r="W273" s="59">
        <f t="shared" si="13"/>
        <v>260</v>
      </c>
      <c r="X273" s="55">
        <v>260</v>
      </c>
      <c r="Y273" s="55"/>
      <c r="Z273" s="55"/>
      <c r="AA273" s="55"/>
      <c r="AB273" s="34">
        <v>1986</v>
      </c>
      <c r="AC273" s="34">
        <v>42</v>
      </c>
      <c r="AD273" s="34" t="s">
        <v>109</v>
      </c>
      <c r="AE273" s="34" t="s">
        <v>109</v>
      </c>
      <c r="AF273" s="34" t="s">
        <v>109</v>
      </c>
      <c r="AG273" s="34" t="s">
        <v>109</v>
      </c>
      <c r="AH273" s="34" t="s">
        <v>109</v>
      </c>
      <c r="AI273" s="34" t="s">
        <v>135</v>
      </c>
      <c r="AJ273" s="27" t="s">
        <v>2071</v>
      </c>
      <c r="AL273" s="12" t="s">
        <v>643</v>
      </c>
    </row>
    <row r="274" s="12" customFormat="1" ht="51" customHeight="1" spans="1:38">
      <c r="A274" s="27">
        <v>215</v>
      </c>
      <c r="B274" s="27"/>
      <c r="C274" s="27" t="s">
        <v>2080</v>
      </c>
      <c r="D274" s="27" t="s">
        <v>2081</v>
      </c>
      <c r="E274" s="27" t="s">
        <v>524</v>
      </c>
      <c r="F274" s="27" t="s">
        <v>2082</v>
      </c>
      <c r="G274" s="27" t="s">
        <v>2083</v>
      </c>
      <c r="H274" s="27" t="s">
        <v>2060</v>
      </c>
      <c r="I274" s="27" t="s">
        <v>2084</v>
      </c>
      <c r="J274" s="27" t="s">
        <v>2085</v>
      </c>
      <c r="K274" s="27" t="s">
        <v>2063</v>
      </c>
      <c r="L274" s="27" t="s">
        <v>2064</v>
      </c>
      <c r="M274" s="27" t="s">
        <v>721</v>
      </c>
      <c r="N274" s="27" t="s">
        <v>2065</v>
      </c>
      <c r="O274" s="27" t="s">
        <v>2086</v>
      </c>
      <c r="P274" s="27" t="s">
        <v>2066</v>
      </c>
      <c r="Q274" s="60" t="s">
        <v>313</v>
      </c>
      <c r="R274" s="27" t="s">
        <v>2067</v>
      </c>
      <c r="S274" s="27" t="s">
        <v>2087</v>
      </c>
      <c r="T274" s="27" t="s">
        <v>2088</v>
      </c>
      <c r="U274" s="27">
        <v>18391678085</v>
      </c>
      <c r="V274" s="27" t="s">
        <v>134</v>
      </c>
      <c r="W274" s="59">
        <f t="shared" si="13"/>
        <v>68</v>
      </c>
      <c r="X274" s="59">
        <v>68</v>
      </c>
      <c r="Y274" s="59"/>
      <c r="Z274" s="59"/>
      <c r="AA274" s="59"/>
      <c r="AB274" s="27">
        <v>170</v>
      </c>
      <c r="AC274" s="27">
        <v>27</v>
      </c>
      <c r="AD274" s="34" t="s">
        <v>109</v>
      </c>
      <c r="AE274" s="34" t="s">
        <v>109</v>
      </c>
      <c r="AF274" s="27" t="s">
        <v>135</v>
      </c>
      <c r="AG274" s="34" t="s">
        <v>109</v>
      </c>
      <c r="AH274" s="34" t="s">
        <v>109</v>
      </c>
      <c r="AI274" s="34" t="s">
        <v>135</v>
      </c>
      <c r="AJ274" s="27" t="s">
        <v>2071</v>
      </c>
      <c r="AL274" s="12" t="s">
        <v>1265</v>
      </c>
    </row>
    <row r="275" s="12" customFormat="1" ht="58" customHeight="1" spans="1:38">
      <c r="A275" s="27">
        <v>216</v>
      </c>
      <c r="B275" s="27"/>
      <c r="C275" s="27" t="s">
        <v>2089</v>
      </c>
      <c r="D275" s="27" t="s">
        <v>2090</v>
      </c>
      <c r="E275" s="27" t="s">
        <v>92</v>
      </c>
      <c r="F275" s="27" t="s">
        <v>138</v>
      </c>
      <c r="G275" s="27" t="s">
        <v>2091</v>
      </c>
      <c r="H275" s="27" t="s">
        <v>2060</v>
      </c>
      <c r="I275" s="27" t="s">
        <v>2090</v>
      </c>
      <c r="J275" s="27" t="s">
        <v>2092</v>
      </c>
      <c r="K275" s="27" t="s">
        <v>2063</v>
      </c>
      <c r="L275" s="27" t="s">
        <v>2064</v>
      </c>
      <c r="M275" s="27" t="s">
        <v>721</v>
      </c>
      <c r="N275" s="27" t="s">
        <v>2065</v>
      </c>
      <c r="O275" s="27" t="s">
        <v>2093</v>
      </c>
      <c r="P275" s="27" t="s">
        <v>2066</v>
      </c>
      <c r="Q275" s="60" t="s">
        <v>313</v>
      </c>
      <c r="R275" s="27" t="s">
        <v>2067</v>
      </c>
      <c r="S275" s="27" t="s">
        <v>2094</v>
      </c>
      <c r="T275" s="27" t="s">
        <v>149</v>
      </c>
      <c r="U275" s="27">
        <v>18729653894</v>
      </c>
      <c r="V275" s="27" t="s">
        <v>134</v>
      </c>
      <c r="W275" s="59">
        <f t="shared" si="13"/>
        <v>200</v>
      </c>
      <c r="X275" s="59">
        <v>200</v>
      </c>
      <c r="Y275" s="59"/>
      <c r="Z275" s="59"/>
      <c r="AA275" s="59"/>
      <c r="AB275" s="27">
        <v>187</v>
      </c>
      <c r="AC275" s="27">
        <v>161</v>
      </c>
      <c r="AD275" s="34" t="s">
        <v>109</v>
      </c>
      <c r="AE275" s="34" t="s">
        <v>109</v>
      </c>
      <c r="AF275" s="34" t="s">
        <v>109</v>
      </c>
      <c r="AG275" s="34" t="s">
        <v>109</v>
      </c>
      <c r="AH275" s="34" t="s">
        <v>109</v>
      </c>
      <c r="AI275" s="34" t="s">
        <v>135</v>
      </c>
      <c r="AJ275" s="27" t="s">
        <v>2071</v>
      </c>
      <c r="AK275" s="9" t="s">
        <v>152</v>
      </c>
      <c r="AL275" s="12" t="s">
        <v>153</v>
      </c>
    </row>
    <row r="276" s="12" customFormat="1" ht="56" customHeight="1" spans="1:38">
      <c r="A276" s="27">
        <v>217</v>
      </c>
      <c r="B276" s="27"/>
      <c r="C276" s="27" t="s">
        <v>2095</v>
      </c>
      <c r="D276" s="27" t="s">
        <v>2096</v>
      </c>
      <c r="E276" s="27" t="s">
        <v>92</v>
      </c>
      <c r="F276" s="27" t="s">
        <v>138</v>
      </c>
      <c r="G276" s="27" t="s">
        <v>2097</v>
      </c>
      <c r="H276" s="27" t="s">
        <v>2060</v>
      </c>
      <c r="I276" s="27" t="s">
        <v>2098</v>
      </c>
      <c r="J276" s="27" t="s">
        <v>2099</v>
      </c>
      <c r="K276" s="27" t="s">
        <v>2063</v>
      </c>
      <c r="L276" s="27" t="s">
        <v>2064</v>
      </c>
      <c r="M276" s="27" t="s">
        <v>721</v>
      </c>
      <c r="N276" s="27" t="s">
        <v>2065</v>
      </c>
      <c r="O276" s="27" t="s">
        <v>2100</v>
      </c>
      <c r="P276" s="27" t="s">
        <v>2066</v>
      </c>
      <c r="Q276" s="60" t="s">
        <v>313</v>
      </c>
      <c r="R276" s="27" t="s">
        <v>2067</v>
      </c>
      <c r="S276" s="27" t="s">
        <v>2094</v>
      </c>
      <c r="T276" s="27" t="s">
        <v>149</v>
      </c>
      <c r="U276" s="27">
        <v>18729653894</v>
      </c>
      <c r="V276" s="27" t="s">
        <v>134</v>
      </c>
      <c r="W276" s="59">
        <f t="shared" si="13"/>
        <v>400</v>
      </c>
      <c r="X276" s="59">
        <v>400</v>
      </c>
      <c r="Y276" s="59"/>
      <c r="Z276" s="59"/>
      <c r="AA276" s="59"/>
      <c r="AB276" s="27">
        <v>874</v>
      </c>
      <c r="AC276" s="27">
        <v>558</v>
      </c>
      <c r="AD276" s="34" t="s">
        <v>109</v>
      </c>
      <c r="AE276" s="34" t="s">
        <v>109</v>
      </c>
      <c r="AF276" s="34" t="s">
        <v>109</v>
      </c>
      <c r="AG276" s="34" t="s">
        <v>109</v>
      </c>
      <c r="AH276" s="34" t="s">
        <v>109</v>
      </c>
      <c r="AI276" s="34" t="s">
        <v>135</v>
      </c>
      <c r="AJ276" s="27" t="s">
        <v>2071</v>
      </c>
      <c r="AK276" s="9" t="s">
        <v>152</v>
      </c>
      <c r="AL276" s="12" t="s">
        <v>153</v>
      </c>
    </row>
    <row r="277" s="12" customFormat="1" ht="49" customHeight="1" spans="1:38">
      <c r="A277" s="27">
        <v>218</v>
      </c>
      <c r="B277" s="27"/>
      <c r="C277" s="27" t="s">
        <v>2101</v>
      </c>
      <c r="D277" s="27" t="s">
        <v>2102</v>
      </c>
      <c r="E277" s="27" t="s">
        <v>92</v>
      </c>
      <c r="F277" s="27" t="s">
        <v>2103</v>
      </c>
      <c r="G277" s="27" t="s">
        <v>2104</v>
      </c>
      <c r="H277" s="27" t="s">
        <v>2060</v>
      </c>
      <c r="I277" s="27" t="s">
        <v>2105</v>
      </c>
      <c r="J277" s="27" t="s">
        <v>2106</v>
      </c>
      <c r="K277" s="27" t="s">
        <v>2063</v>
      </c>
      <c r="L277" s="27" t="s">
        <v>2064</v>
      </c>
      <c r="M277" s="27" t="s">
        <v>721</v>
      </c>
      <c r="N277" s="27" t="s">
        <v>2065</v>
      </c>
      <c r="O277" s="27" t="s">
        <v>2107</v>
      </c>
      <c r="P277" s="27" t="s">
        <v>2066</v>
      </c>
      <c r="Q277" s="60" t="s">
        <v>313</v>
      </c>
      <c r="R277" s="27" t="s">
        <v>2067</v>
      </c>
      <c r="S277" s="27" t="s">
        <v>2108</v>
      </c>
      <c r="T277" s="27" t="s">
        <v>2109</v>
      </c>
      <c r="U277" s="27">
        <v>13891650939</v>
      </c>
      <c r="V277" s="27" t="s">
        <v>134</v>
      </c>
      <c r="W277" s="59">
        <f t="shared" si="13"/>
        <v>128.8</v>
      </c>
      <c r="X277" s="59">
        <v>128.8</v>
      </c>
      <c r="Y277" s="59"/>
      <c r="Z277" s="59"/>
      <c r="AA277" s="59"/>
      <c r="AB277" s="27">
        <v>58</v>
      </c>
      <c r="AC277" s="27">
        <v>17</v>
      </c>
      <c r="AD277" s="34" t="s">
        <v>109</v>
      </c>
      <c r="AE277" s="34" t="s">
        <v>109</v>
      </c>
      <c r="AF277" s="27" t="s">
        <v>259</v>
      </c>
      <c r="AG277" s="34" t="s">
        <v>109</v>
      </c>
      <c r="AH277" s="34" t="s">
        <v>109</v>
      </c>
      <c r="AI277" s="34" t="s">
        <v>135</v>
      </c>
      <c r="AJ277" s="27" t="s">
        <v>2071</v>
      </c>
      <c r="AL277" s="12" t="s">
        <v>741</v>
      </c>
    </row>
    <row r="278" s="12" customFormat="1" ht="49" customHeight="1" spans="1:38">
      <c r="A278" s="27">
        <v>219</v>
      </c>
      <c r="B278" s="27"/>
      <c r="C278" s="27" t="s">
        <v>2110</v>
      </c>
      <c r="D278" s="27" t="s">
        <v>2111</v>
      </c>
      <c r="E278" s="27" t="s">
        <v>92</v>
      </c>
      <c r="F278" s="27" t="s">
        <v>2112</v>
      </c>
      <c r="G278" s="27" t="s">
        <v>2113</v>
      </c>
      <c r="H278" s="27" t="s">
        <v>2060</v>
      </c>
      <c r="I278" s="27" t="s">
        <v>2114</v>
      </c>
      <c r="J278" s="27" t="s">
        <v>2115</v>
      </c>
      <c r="K278" s="27" t="s">
        <v>2063</v>
      </c>
      <c r="L278" s="27" t="s">
        <v>2064</v>
      </c>
      <c r="M278" s="27" t="s">
        <v>721</v>
      </c>
      <c r="N278" s="27" t="s">
        <v>2065</v>
      </c>
      <c r="O278" s="27" t="s">
        <v>2116</v>
      </c>
      <c r="P278" s="27" t="s">
        <v>2066</v>
      </c>
      <c r="Q278" s="60" t="s">
        <v>313</v>
      </c>
      <c r="R278" s="27" t="s">
        <v>2067</v>
      </c>
      <c r="S278" s="27" t="s">
        <v>2117</v>
      </c>
      <c r="T278" s="27" t="s">
        <v>2118</v>
      </c>
      <c r="U278" s="27">
        <v>15091790212</v>
      </c>
      <c r="V278" s="27" t="s">
        <v>134</v>
      </c>
      <c r="W278" s="59">
        <f t="shared" si="13"/>
        <v>112</v>
      </c>
      <c r="X278" s="59">
        <v>112</v>
      </c>
      <c r="Y278" s="59"/>
      <c r="Z278" s="59"/>
      <c r="AA278" s="59"/>
      <c r="AB278" s="27">
        <v>970</v>
      </c>
      <c r="AC278" s="27">
        <v>257</v>
      </c>
      <c r="AD278" s="34" t="s">
        <v>109</v>
      </c>
      <c r="AE278" s="34" t="s">
        <v>109</v>
      </c>
      <c r="AF278" s="27" t="s">
        <v>259</v>
      </c>
      <c r="AG278" s="34" t="s">
        <v>109</v>
      </c>
      <c r="AH278" s="34" t="s">
        <v>109</v>
      </c>
      <c r="AI278" s="34" t="s">
        <v>135</v>
      </c>
      <c r="AJ278" s="27" t="s">
        <v>2071</v>
      </c>
      <c r="AL278" s="12" t="s">
        <v>741</v>
      </c>
    </row>
    <row r="279" s="12" customFormat="1" ht="47" customHeight="1" spans="1:38">
      <c r="A279" s="27">
        <v>220</v>
      </c>
      <c r="B279" s="27"/>
      <c r="C279" s="27" t="s">
        <v>2119</v>
      </c>
      <c r="D279" s="27" t="s">
        <v>2120</v>
      </c>
      <c r="E279" s="27" t="s">
        <v>92</v>
      </c>
      <c r="F279" s="27" t="s">
        <v>2121</v>
      </c>
      <c r="G279" s="27" t="s">
        <v>2122</v>
      </c>
      <c r="H279" s="27" t="s">
        <v>2060</v>
      </c>
      <c r="I279" s="27" t="s">
        <v>2123</v>
      </c>
      <c r="J279" s="27" t="s">
        <v>2124</v>
      </c>
      <c r="K279" s="27" t="s">
        <v>2063</v>
      </c>
      <c r="L279" s="27" t="s">
        <v>2064</v>
      </c>
      <c r="M279" s="27" t="s">
        <v>721</v>
      </c>
      <c r="N279" s="27" t="s">
        <v>2065</v>
      </c>
      <c r="O279" s="27" t="s">
        <v>2125</v>
      </c>
      <c r="P279" s="27" t="s">
        <v>2066</v>
      </c>
      <c r="Q279" s="60" t="s">
        <v>313</v>
      </c>
      <c r="R279" s="27" t="s">
        <v>2067</v>
      </c>
      <c r="S279" s="27" t="s">
        <v>2126</v>
      </c>
      <c r="T279" s="27" t="s">
        <v>2127</v>
      </c>
      <c r="U279" s="27">
        <v>13649160268</v>
      </c>
      <c r="V279" s="27" t="s">
        <v>134</v>
      </c>
      <c r="W279" s="59">
        <f t="shared" si="13"/>
        <v>176</v>
      </c>
      <c r="X279" s="59">
        <v>176</v>
      </c>
      <c r="Y279" s="59"/>
      <c r="Z279" s="59"/>
      <c r="AA279" s="59"/>
      <c r="AB279" s="27">
        <v>393</v>
      </c>
      <c r="AC279" s="27">
        <v>248</v>
      </c>
      <c r="AD279" s="34" t="s">
        <v>109</v>
      </c>
      <c r="AE279" s="34" t="s">
        <v>109</v>
      </c>
      <c r="AF279" s="27" t="s">
        <v>259</v>
      </c>
      <c r="AG279" s="34" t="s">
        <v>109</v>
      </c>
      <c r="AH279" s="34" t="s">
        <v>109</v>
      </c>
      <c r="AI279" s="34" t="s">
        <v>135</v>
      </c>
      <c r="AJ279" s="27" t="s">
        <v>2071</v>
      </c>
      <c r="AL279" s="12" t="s">
        <v>741</v>
      </c>
    </row>
    <row r="280" s="12" customFormat="1" ht="58" customHeight="1" spans="1:38">
      <c r="A280" s="27">
        <v>221</v>
      </c>
      <c r="B280" s="27"/>
      <c r="C280" s="124" t="s">
        <v>2128</v>
      </c>
      <c r="D280" s="124" t="s">
        <v>2129</v>
      </c>
      <c r="E280" s="125" t="s">
        <v>92</v>
      </c>
      <c r="F280" s="124" t="s">
        <v>2130</v>
      </c>
      <c r="G280" s="124" t="s">
        <v>2131</v>
      </c>
      <c r="H280" s="27" t="s">
        <v>2060</v>
      </c>
      <c r="I280" s="124" t="s">
        <v>2132</v>
      </c>
      <c r="J280" s="124" t="s">
        <v>2133</v>
      </c>
      <c r="K280" s="27" t="s">
        <v>2063</v>
      </c>
      <c r="L280" s="27" t="s">
        <v>2064</v>
      </c>
      <c r="M280" s="27" t="s">
        <v>721</v>
      </c>
      <c r="N280" s="27" t="s">
        <v>2065</v>
      </c>
      <c r="O280" s="27" t="s">
        <v>2125</v>
      </c>
      <c r="P280" s="27" t="s">
        <v>2066</v>
      </c>
      <c r="Q280" s="60" t="s">
        <v>313</v>
      </c>
      <c r="R280" s="27" t="s">
        <v>2067</v>
      </c>
      <c r="S280" s="124" t="s">
        <v>216</v>
      </c>
      <c r="T280" s="125" t="s">
        <v>2134</v>
      </c>
      <c r="U280" s="124">
        <v>15029773066</v>
      </c>
      <c r="V280" s="27" t="s">
        <v>134</v>
      </c>
      <c r="W280" s="59">
        <f t="shared" si="13"/>
        <v>110</v>
      </c>
      <c r="X280" s="128">
        <v>110</v>
      </c>
      <c r="Y280" s="128"/>
      <c r="Z280" s="128"/>
      <c r="AA280" s="128"/>
      <c r="AB280" s="34">
        <v>175</v>
      </c>
      <c r="AC280" s="34">
        <v>43</v>
      </c>
      <c r="AD280" s="34" t="s">
        <v>109</v>
      </c>
      <c r="AE280" s="34" t="s">
        <v>109</v>
      </c>
      <c r="AF280" s="34" t="s">
        <v>109</v>
      </c>
      <c r="AG280" s="34" t="s">
        <v>109</v>
      </c>
      <c r="AH280" s="34" t="s">
        <v>109</v>
      </c>
      <c r="AI280" s="34" t="s">
        <v>135</v>
      </c>
      <c r="AJ280" s="27" t="s">
        <v>2071</v>
      </c>
      <c r="AL280" s="12" t="s">
        <v>216</v>
      </c>
    </row>
    <row r="281" s="12" customFormat="1" ht="49" customHeight="1" spans="1:38">
      <c r="A281" s="27">
        <v>222</v>
      </c>
      <c r="B281" s="27"/>
      <c r="C281" s="124" t="s">
        <v>2135</v>
      </c>
      <c r="D281" s="124" t="s">
        <v>2136</v>
      </c>
      <c r="E281" s="125" t="s">
        <v>92</v>
      </c>
      <c r="F281" s="124" t="s">
        <v>2137</v>
      </c>
      <c r="G281" s="124" t="s">
        <v>2138</v>
      </c>
      <c r="H281" s="27" t="s">
        <v>2060</v>
      </c>
      <c r="I281" s="124" t="s">
        <v>2139</v>
      </c>
      <c r="J281" s="124" t="s">
        <v>2140</v>
      </c>
      <c r="K281" s="27" t="s">
        <v>2063</v>
      </c>
      <c r="L281" s="27" t="s">
        <v>2064</v>
      </c>
      <c r="M281" s="27" t="s">
        <v>721</v>
      </c>
      <c r="N281" s="27" t="s">
        <v>2065</v>
      </c>
      <c r="O281" s="27" t="s">
        <v>2141</v>
      </c>
      <c r="P281" s="27" t="s">
        <v>2066</v>
      </c>
      <c r="Q281" s="60" t="s">
        <v>313</v>
      </c>
      <c r="R281" s="27" t="s">
        <v>2067</v>
      </c>
      <c r="S281" s="124" t="s">
        <v>216</v>
      </c>
      <c r="T281" s="125" t="s">
        <v>2134</v>
      </c>
      <c r="U281" s="124">
        <v>15029773066</v>
      </c>
      <c r="V281" s="27" t="s">
        <v>134</v>
      </c>
      <c r="W281" s="59">
        <f t="shared" si="13"/>
        <v>150</v>
      </c>
      <c r="X281" s="128">
        <v>150</v>
      </c>
      <c r="Y281" s="128"/>
      <c r="Z281" s="128"/>
      <c r="AA281" s="128"/>
      <c r="AB281" s="34">
        <v>321</v>
      </c>
      <c r="AC281" s="27">
        <v>107</v>
      </c>
      <c r="AD281" s="34" t="s">
        <v>109</v>
      </c>
      <c r="AE281" s="34" t="s">
        <v>109</v>
      </c>
      <c r="AF281" s="34" t="s">
        <v>109</v>
      </c>
      <c r="AG281" s="34" t="s">
        <v>109</v>
      </c>
      <c r="AH281" s="34" t="s">
        <v>109</v>
      </c>
      <c r="AI281" s="34" t="s">
        <v>135</v>
      </c>
      <c r="AJ281" s="27" t="s">
        <v>2071</v>
      </c>
      <c r="AL281" s="12" t="s">
        <v>216</v>
      </c>
    </row>
    <row r="282" s="12" customFormat="1" ht="46" customHeight="1" spans="1:38">
      <c r="A282" s="27">
        <v>223</v>
      </c>
      <c r="B282" s="27"/>
      <c r="C282" s="124" t="s">
        <v>2142</v>
      </c>
      <c r="D282" s="124" t="s">
        <v>2143</v>
      </c>
      <c r="E282" s="125" t="s">
        <v>92</v>
      </c>
      <c r="F282" s="124" t="s">
        <v>2144</v>
      </c>
      <c r="G282" s="124" t="s">
        <v>2145</v>
      </c>
      <c r="H282" s="27" t="s">
        <v>2060</v>
      </c>
      <c r="I282" s="124" t="s">
        <v>2146</v>
      </c>
      <c r="J282" s="124" t="s">
        <v>2147</v>
      </c>
      <c r="K282" s="27" t="s">
        <v>2063</v>
      </c>
      <c r="L282" s="27" t="s">
        <v>2064</v>
      </c>
      <c r="M282" s="27" t="s">
        <v>721</v>
      </c>
      <c r="N282" s="27" t="s">
        <v>2065</v>
      </c>
      <c r="O282" s="27" t="s">
        <v>2148</v>
      </c>
      <c r="P282" s="27" t="s">
        <v>2066</v>
      </c>
      <c r="Q282" s="60" t="s">
        <v>313</v>
      </c>
      <c r="R282" s="27" t="s">
        <v>2067</v>
      </c>
      <c r="S282" s="124" t="s">
        <v>216</v>
      </c>
      <c r="T282" s="125" t="s">
        <v>2134</v>
      </c>
      <c r="U282" s="124">
        <v>15029773066</v>
      </c>
      <c r="V282" s="27" t="s">
        <v>134</v>
      </c>
      <c r="W282" s="59">
        <f t="shared" si="13"/>
        <v>160</v>
      </c>
      <c r="X282" s="128">
        <v>160</v>
      </c>
      <c r="Y282" s="128"/>
      <c r="Z282" s="128"/>
      <c r="AA282" s="128"/>
      <c r="AB282" s="34">
        <v>267</v>
      </c>
      <c r="AC282" s="27">
        <v>182</v>
      </c>
      <c r="AD282" s="34" t="s">
        <v>109</v>
      </c>
      <c r="AE282" s="34" t="s">
        <v>109</v>
      </c>
      <c r="AF282" s="34" t="s">
        <v>109</v>
      </c>
      <c r="AG282" s="34" t="s">
        <v>109</v>
      </c>
      <c r="AH282" s="34" t="s">
        <v>109</v>
      </c>
      <c r="AI282" s="34" t="s">
        <v>135</v>
      </c>
      <c r="AJ282" s="27" t="s">
        <v>2071</v>
      </c>
      <c r="AL282" s="12" t="s">
        <v>216</v>
      </c>
    </row>
    <row r="283" s="12" customFormat="1" ht="49" customHeight="1" spans="1:38">
      <c r="A283" s="27">
        <v>224</v>
      </c>
      <c r="B283" s="27"/>
      <c r="C283" s="27" t="s">
        <v>2149</v>
      </c>
      <c r="D283" s="27" t="s">
        <v>2150</v>
      </c>
      <c r="E283" s="34" t="s">
        <v>92</v>
      </c>
      <c r="F283" s="27" t="s">
        <v>2151</v>
      </c>
      <c r="G283" s="27" t="s">
        <v>2152</v>
      </c>
      <c r="H283" s="27" t="s">
        <v>2060</v>
      </c>
      <c r="I283" s="27" t="s">
        <v>2153</v>
      </c>
      <c r="J283" s="27" t="s">
        <v>2154</v>
      </c>
      <c r="K283" s="27" t="s">
        <v>2063</v>
      </c>
      <c r="L283" s="27" t="s">
        <v>2064</v>
      </c>
      <c r="M283" s="27" t="s">
        <v>721</v>
      </c>
      <c r="N283" s="27" t="s">
        <v>2065</v>
      </c>
      <c r="O283" s="27" t="s">
        <v>2155</v>
      </c>
      <c r="P283" s="27" t="s">
        <v>2066</v>
      </c>
      <c r="Q283" s="60" t="s">
        <v>313</v>
      </c>
      <c r="R283" s="27" t="s">
        <v>2067</v>
      </c>
      <c r="S283" s="27" t="s">
        <v>2156</v>
      </c>
      <c r="T283" s="27" t="s">
        <v>2157</v>
      </c>
      <c r="U283" s="27">
        <v>13891604683</v>
      </c>
      <c r="V283" s="27" t="s">
        <v>134</v>
      </c>
      <c r="W283" s="59">
        <f t="shared" si="13"/>
        <v>5.3</v>
      </c>
      <c r="X283" s="55">
        <v>5.3</v>
      </c>
      <c r="Y283" s="55"/>
      <c r="Z283" s="55"/>
      <c r="AA283" s="55"/>
      <c r="AB283" s="34">
        <v>582</v>
      </c>
      <c r="AC283" s="34">
        <v>15</v>
      </c>
      <c r="AD283" s="34" t="s">
        <v>109</v>
      </c>
      <c r="AE283" s="34" t="s">
        <v>109</v>
      </c>
      <c r="AF283" s="34" t="s">
        <v>109</v>
      </c>
      <c r="AG283" s="34" t="s">
        <v>109</v>
      </c>
      <c r="AH283" s="34" t="s">
        <v>109</v>
      </c>
      <c r="AI283" s="34" t="s">
        <v>135</v>
      </c>
      <c r="AJ283" s="27" t="s">
        <v>2071</v>
      </c>
      <c r="AL283" s="12" t="s">
        <v>643</v>
      </c>
    </row>
    <row r="284" s="12" customFormat="1" ht="52" customHeight="1" spans="1:38">
      <c r="A284" s="27">
        <v>225</v>
      </c>
      <c r="B284" s="27"/>
      <c r="C284" s="27" t="s">
        <v>2158</v>
      </c>
      <c r="D284" s="27" t="s">
        <v>2159</v>
      </c>
      <c r="E284" s="27" t="s">
        <v>92</v>
      </c>
      <c r="F284" s="27" t="s">
        <v>2160</v>
      </c>
      <c r="G284" s="27" t="s">
        <v>2161</v>
      </c>
      <c r="H284" s="27" t="s">
        <v>2060</v>
      </c>
      <c r="I284" s="27" t="s">
        <v>2162</v>
      </c>
      <c r="J284" s="27" t="s">
        <v>2163</v>
      </c>
      <c r="K284" s="27" t="s">
        <v>2063</v>
      </c>
      <c r="L284" s="27" t="s">
        <v>2064</v>
      </c>
      <c r="M284" s="27" t="s">
        <v>721</v>
      </c>
      <c r="N284" s="27" t="s">
        <v>2065</v>
      </c>
      <c r="O284" s="27" t="s">
        <v>2164</v>
      </c>
      <c r="P284" s="27" t="s">
        <v>2066</v>
      </c>
      <c r="Q284" s="60" t="s">
        <v>313</v>
      </c>
      <c r="R284" s="27" t="s">
        <v>2067</v>
      </c>
      <c r="S284" s="27" t="s">
        <v>2165</v>
      </c>
      <c r="T284" s="27" t="s">
        <v>2166</v>
      </c>
      <c r="U284" s="60" t="s">
        <v>2167</v>
      </c>
      <c r="V284" s="27" t="s">
        <v>134</v>
      </c>
      <c r="W284" s="59">
        <f t="shared" si="13"/>
        <v>60</v>
      </c>
      <c r="X284" s="59">
        <v>60</v>
      </c>
      <c r="Y284" s="59"/>
      <c r="Z284" s="59"/>
      <c r="AA284" s="59"/>
      <c r="AB284" s="27">
        <v>588</v>
      </c>
      <c r="AC284" s="27">
        <v>28</v>
      </c>
      <c r="AD284" s="34" t="s">
        <v>109</v>
      </c>
      <c r="AE284" s="34" t="s">
        <v>109</v>
      </c>
      <c r="AF284" s="34" t="s">
        <v>109</v>
      </c>
      <c r="AG284" s="34" t="s">
        <v>109</v>
      </c>
      <c r="AH284" s="34" t="s">
        <v>109</v>
      </c>
      <c r="AI284" s="34" t="s">
        <v>135</v>
      </c>
      <c r="AJ284" s="27" t="s">
        <v>2071</v>
      </c>
      <c r="AL284" s="12" t="s">
        <v>643</v>
      </c>
    </row>
    <row r="285" s="12" customFormat="1" ht="60" customHeight="1" spans="1:38">
      <c r="A285" s="27">
        <v>226</v>
      </c>
      <c r="B285" s="27"/>
      <c r="C285" s="27" t="s">
        <v>2168</v>
      </c>
      <c r="D285" s="27" t="s">
        <v>2169</v>
      </c>
      <c r="E285" s="34" t="s">
        <v>524</v>
      </c>
      <c r="F285" s="27" t="s">
        <v>744</v>
      </c>
      <c r="G285" s="27" t="s">
        <v>2170</v>
      </c>
      <c r="H285" s="27" t="s">
        <v>2060</v>
      </c>
      <c r="I285" s="27" t="s">
        <v>2171</v>
      </c>
      <c r="J285" s="27" t="s">
        <v>2172</v>
      </c>
      <c r="K285" s="27" t="s">
        <v>2063</v>
      </c>
      <c r="L285" s="27" t="s">
        <v>2064</v>
      </c>
      <c r="M285" s="27" t="s">
        <v>721</v>
      </c>
      <c r="N285" s="27" t="s">
        <v>2065</v>
      </c>
      <c r="O285" s="27" t="s">
        <v>2173</v>
      </c>
      <c r="P285" s="27" t="s">
        <v>2066</v>
      </c>
      <c r="Q285" s="60" t="s">
        <v>313</v>
      </c>
      <c r="R285" s="27" t="s">
        <v>2067</v>
      </c>
      <c r="S285" s="27" t="s">
        <v>2174</v>
      </c>
      <c r="T285" s="34" t="s">
        <v>2175</v>
      </c>
      <c r="U285" s="27">
        <v>15336191023</v>
      </c>
      <c r="V285" s="27" t="s">
        <v>134</v>
      </c>
      <c r="W285" s="59">
        <f t="shared" si="13"/>
        <v>74</v>
      </c>
      <c r="X285" s="55">
        <v>74</v>
      </c>
      <c r="Y285" s="55"/>
      <c r="Z285" s="55"/>
      <c r="AA285" s="55"/>
      <c r="AB285" s="27">
        <v>271</v>
      </c>
      <c r="AC285" s="27">
        <v>207</v>
      </c>
      <c r="AD285" s="34" t="s">
        <v>109</v>
      </c>
      <c r="AE285" s="34" t="s">
        <v>109</v>
      </c>
      <c r="AF285" s="34"/>
      <c r="AG285" s="34" t="s">
        <v>109</v>
      </c>
      <c r="AH285" s="34" t="s">
        <v>109</v>
      </c>
      <c r="AI285" s="34" t="s">
        <v>135</v>
      </c>
      <c r="AJ285" s="27" t="s">
        <v>2071</v>
      </c>
      <c r="AL285" s="12" t="s">
        <v>424</v>
      </c>
    </row>
    <row r="286" s="12" customFormat="1" ht="84" customHeight="1" spans="1:38">
      <c r="A286" s="27">
        <v>227</v>
      </c>
      <c r="B286" s="27"/>
      <c r="C286" s="60" t="s">
        <v>2176</v>
      </c>
      <c r="D286" s="60" t="s">
        <v>2177</v>
      </c>
      <c r="E286" s="60" t="s">
        <v>524</v>
      </c>
      <c r="F286" s="60" t="s">
        <v>2178</v>
      </c>
      <c r="G286" s="60" t="s">
        <v>2179</v>
      </c>
      <c r="H286" s="27" t="s">
        <v>2060</v>
      </c>
      <c r="I286" s="60" t="s">
        <v>2180</v>
      </c>
      <c r="J286" s="60" t="s">
        <v>2181</v>
      </c>
      <c r="K286" s="27" t="s">
        <v>2063</v>
      </c>
      <c r="L286" s="27" t="s">
        <v>2064</v>
      </c>
      <c r="M286" s="27" t="s">
        <v>721</v>
      </c>
      <c r="N286" s="27" t="s">
        <v>2065</v>
      </c>
      <c r="O286" s="60" t="s">
        <v>2182</v>
      </c>
      <c r="P286" s="27" t="s">
        <v>2066</v>
      </c>
      <c r="Q286" s="60" t="s">
        <v>313</v>
      </c>
      <c r="R286" s="27" t="s">
        <v>2067</v>
      </c>
      <c r="S286" s="60" t="s">
        <v>2178</v>
      </c>
      <c r="T286" s="60" t="s">
        <v>2183</v>
      </c>
      <c r="U286" s="60">
        <v>18191168886</v>
      </c>
      <c r="V286" s="27" t="s">
        <v>134</v>
      </c>
      <c r="W286" s="59">
        <f t="shared" si="13"/>
        <v>30</v>
      </c>
      <c r="X286" s="55">
        <v>30</v>
      </c>
      <c r="Y286" s="55"/>
      <c r="Z286" s="55"/>
      <c r="AA286" s="55"/>
      <c r="AB286" s="113">
        <v>3278</v>
      </c>
      <c r="AC286" s="60" t="s">
        <v>2184</v>
      </c>
      <c r="AD286" s="34" t="s">
        <v>109</v>
      </c>
      <c r="AE286" s="34" t="s">
        <v>109</v>
      </c>
      <c r="AF286" s="113" t="s">
        <v>109</v>
      </c>
      <c r="AG286" s="34" t="s">
        <v>109</v>
      </c>
      <c r="AH286" s="34" t="s">
        <v>109</v>
      </c>
      <c r="AI286" s="34" t="s">
        <v>135</v>
      </c>
      <c r="AJ286" s="27" t="s">
        <v>2071</v>
      </c>
      <c r="AL286" s="12" t="s">
        <v>337</v>
      </c>
    </row>
    <row r="287" s="12" customFormat="1" ht="84" customHeight="1" spans="1:38">
      <c r="A287" s="27">
        <v>228</v>
      </c>
      <c r="B287" s="27"/>
      <c r="C287" s="27" t="s">
        <v>2185</v>
      </c>
      <c r="D287" s="27" t="s">
        <v>2186</v>
      </c>
      <c r="E287" s="34" t="s">
        <v>92</v>
      </c>
      <c r="F287" s="27" t="s">
        <v>2187</v>
      </c>
      <c r="G287" s="27" t="s">
        <v>2188</v>
      </c>
      <c r="H287" s="27" t="s">
        <v>2060</v>
      </c>
      <c r="I287" s="27" t="s">
        <v>2189</v>
      </c>
      <c r="J287" s="27" t="s">
        <v>2190</v>
      </c>
      <c r="K287" s="27" t="s">
        <v>2063</v>
      </c>
      <c r="L287" s="27" t="s">
        <v>2064</v>
      </c>
      <c r="M287" s="27" t="s">
        <v>721</v>
      </c>
      <c r="N287" s="27" t="s">
        <v>2065</v>
      </c>
      <c r="O287" s="27" t="s">
        <v>2191</v>
      </c>
      <c r="P287" s="27" t="s">
        <v>2066</v>
      </c>
      <c r="Q287" s="60" t="s">
        <v>313</v>
      </c>
      <c r="R287" s="27" t="s">
        <v>2067</v>
      </c>
      <c r="S287" s="34" t="s">
        <v>2192</v>
      </c>
      <c r="T287" s="34" t="s">
        <v>2193</v>
      </c>
      <c r="U287" s="27">
        <v>5454000</v>
      </c>
      <c r="V287" s="27" t="s">
        <v>134</v>
      </c>
      <c r="W287" s="59">
        <f t="shared" si="13"/>
        <v>39.6</v>
      </c>
      <c r="X287" s="55">
        <v>39.6</v>
      </c>
      <c r="Y287" s="55"/>
      <c r="Z287" s="55"/>
      <c r="AA287" s="55"/>
      <c r="AB287" s="34">
        <v>113</v>
      </c>
      <c r="AC287" s="34">
        <v>10</v>
      </c>
      <c r="AD287" s="34" t="s">
        <v>109</v>
      </c>
      <c r="AE287" s="34" t="s">
        <v>109</v>
      </c>
      <c r="AF287" s="34" t="s">
        <v>109</v>
      </c>
      <c r="AG287" s="34" t="s">
        <v>109</v>
      </c>
      <c r="AH287" s="34" t="s">
        <v>109</v>
      </c>
      <c r="AI287" s="34" t="s">
        <v>135</v>
      </c>
      <c r="AJ287" s="27" t="s">
        <v>2071</v>
      </c>
      <c r="AL287" s="12" t="s">
        <v>279</v>
      </c>
    </row>
    <row r="288" s="12" customFormat="1" ht="84" customHeight="1" spans="1:38">
      <c r="A288" s="27">
        <v>229</v>
      </c>
      <c r="B288" s="27"/>
      <c r="C288" s="27" t="s">
        <v>2194</v>
      </c>
      <c r="D288" s="27" t="s">
        <v>2195</v>
      </c>
      <c r="E288" s="34" t="s">
        <v>92</v>
      </c>
      <c r="F288" s="27" t="s">
        <v>2196</v>
      </c>
      <c r="G288" s="27" t="s">
        <v>2197</v>
      </c>
      <c r="H288" s="27" t="s">
        <v>2060</v>
      </c>
      <c r="I288" s="27" t="s">
        <v>2198</v>
      </c>
      <c r="J288" s="27" t="s">
        <v>2199</v>
      </c>
      <c r="K288" s="27" t="s">
        <v>2063</v>
      </c>
      <c r="L288" s="27" t="s">
        <v>2064</v>
      </c>
      <c r="M288" s="27" t="s">
        <v>721</v>
      </c>
      <c r="N288" s="27" t="s">
        <v>2065</v>
      </c>
      <c r="O288" s="27" t="s">
        <v>2200</v>
      </c>
      <c r="P288" s="27" t="s">
        <v>2066</v>
      </c>
      <c r="Q288" s="60" t="s">
        <v>313</v>
      </c>
      <c r="R288" s="27" t="s">
        <v>2067</v>
      </c>
      <c r="S288" s="34" t="s">
        <v>2201</v>
      </c>
      <c r="T288" s="34" t="s">
        <v>2193</v>
      </c>
      <c r="U288" s="27">
        <v>5454000</v>
      </c>
      <c r="V288" s="27" t="s">
        <v>134</v>
      </c>
      <c r="W288" s="59">
        <f t="shared" si="13"/>
        <v>50</v>
      </c>
      <c r="X288" s="55">
        <v>50</v>
      </c>
      <c r="Y288" s="55"/>
      <c r="Z288" s="55"/>
      <c r="AA288" s="55"/>
      <c r="AB288" s="34">
        <v>150</v>
      </c>
      <c r="AC288" s="34">
        <v>26</v>
      </c>
      <c r="AD288" s="34" t="s">
        <v>109</v>
      </c>
      <c r="AE288" s="34" t="s">
        <v>109</v>
      </c>
      <c r="AF288" s="34" t="s">
        <v>109</v>
      </c>
      <c r="AG288" s="34" t="s">
        <v>109</v>
      </c>
      <c r="AH288" s="34" t="s">
        <v>109</v>
      </c>
      <c r="AI288" s="34" t="s">
        <v>135</v>
      </c>
      <c r="AJ288" s="27" t="s">
        <v>2071</v>
      </c>
      <c r="AL288" s="12" t="s">
        <v>279</v>
      </c>
    </row>
    <row r="289" s="12" customFormat="1" ht="84" customHeight="1" spans="1:38">
      <c r="A289" s="27">
        <v>230</v>
      </c>
      <c r="B289" s="27"/>
      <c r="C289" s="27" t="s">
        <v>2202</v>
      </c>
      <c r="D289" s="27" t="s">
        <v>2203</v>
      </c>
      <c r="E289" s="34" t="s">
        <v>92</v>
      </c>
      <c r="F289" s="27" t="s">
        <v>2204</v>
      </c>
      <c r="G289" s="27" t="s">
        <v>2205</v>
      </c>
      <c r="H289" s="27" t="s">
        <v>2060</v>
      </c>
      <c r="I289" s="27" t="s">
        <v>2206</v>
      </c>
      <c r="J289" s="27" t="s">
        <v>2207</v>
      </c>
      <c r="K289" s="27" t="s">
        <v>2063</v>
      </c>
      <c r="L289" s="27" t="s">
        <v>2064</v>
      </c>
      <c r="M289" s="27" t="s">
        <v>721</v>
      </c>
      <c r="N289" s="27" t="s">
        <v>2065</v>
      </c>
      <c r="O289" s="27" t="s">
        <v>2208</v>
      </c>
      <c r="P289" s="27" t="s">
        <v>2066</v>
      </c>
      <c r="Q289" s="60" t="s">
        <v>313</v>
      </c>
      <c r="R289" s="27" t="s">
        <v>2067</v>
      </c>
      <c r="S289" s="27" t="s">
        <v>2209</v>
      </c>
      <c r="T289" s="34" t="s">
        <v>2210</v>
      </c>
      <c r="U289" s="27">
        <v>15229165686</v>
      </c>
      <c r="V289" s="27" t="s">
        <v>134</v>
      </c>
      <c r="W289" s="59">
        <f t="shared" si="13"/>
        <v>150</v>
      </c>
      <c r="X289" s="55">
        <v>150</v>
      </c>
      <c r="Y289" s="55"/>
      <c r="Z289" s="55"/>
      <c r="AA289" s="55"/>
      <c r="AB289" s="27">
        <v>645</v>
      </c>
      <c r="AC289" s="27">
        <v>98</v>
      </c>
      <c r="AD289" s="34" t="s">
        <v>109</v>
      </c>
      <c r="AE289" s="34" t="s">
        <v>109</v>
      </c>
      <c r="AF289" s="34" t="s">
        <v>109</v>
      </c>
      <c r="AG289" s="34" t="s">
        <v>109</v>
      </c>
      <c r="AH289" s="34" t="s">
        <v>109</v>
      </c>
      <c r="AI289" s="34" t="s">
        <v>135</v>
      </c>
      <c r="AJ289" s="27" t="s">
        <v>2071</v>
      </c>
      <c r="AL289" s="12" t="s">
        <v>725</v>
      </c>
    </row>
    <row r="290" s="12" customFormat="1" ht="84" customHeight="1" spans="1:38">
      <c r="A290" s="27">
        <v>231</v>
      </c>
      <c r="B290" s="27"/>
      <c r="C290" s="27" t="s">
        <v>2211</v>
      </c>
      <c r="D290" s="27" t="s">
        <v>2212</v>
      </c>
      <c r="E290" s="34" t="s">
        <v>92</v>
      </c>
      <c r="F290" s="27" t="s">
        <v>2213</v>
      </c>
      <c r="G290" s="27" t="s">
        <v>2214</v>
      </c>
      <c r="H290" s="27" t="s">
        <v>2060</v>
      </c>
      <c r="I290" s="27" t="s">
        <v>2215</v>
      </c>
      <c r="J290" s="27" t="s">
        <v>2216</v>
      </c>
      <c r="K290" s="27" t="s">
        <v>2063</v>
      </c>
      <c r="L290" s="27" t="s">
        <v>2064</v>
      </c>
      <c r="M290" s="27" t="s">
        <v>721</v>
      </c>
      <c r="N290" s="27" t="s">
        <v>2065</v>
      </c>
      <c r="O290" s="27" t="s">
        <v>2217</v>
      </c>
      <c r="P290" s="27" t="s">
        <v>2066</v>
      </c>
      <c r="Q290" s="60" t="s">
        <v>313</v>
      </c>
      <c r="R290" s="27" t="s">
        <v>2067</v>
      </c>
      <c r="S290" s="27" t="s">
        <v>962</v>
      </c>
      <c r="T290" s="27" t="s">
        <v>2218</v>
      </c>
      <c r="U290" s="27" t="s">
        <v>964</v>
      </c>
      <c r="V290" s="27" t="s">
        <v>134</v>
      </c>
      <c r="W290" s="59">
        <f t="shared" si="13"/>
        <v>300</v>
      </c>
      <c r="X290" s="55">
        <v>300</v>
      </c>
      <c r="Y290" s="55"/>
      <c r="Z290" s="55"/>
      <c r="AA290" s="55"/>
      <c r="AB290" s="34">
        <v>945</v>
      </c>
      <c r="AC290" s="34">
        <v>213</v>
      </c>
      <c r="AD290" s="34" t="s">
        <v>109</v>
      </c>
      <c r="AE290" s="34" t="s">
        <v>109</v>
      </c>
      <c r="AF290" s="34" t="s">
        <v>135</v>
      </c>
      <c r="AG290" s="34" t="s">
        <v>109</v>
      </c>
      <c r="AH290" s="34" t="s">
        <v>109</v>
      </c>
      <c r="AI290" s="34" t="s">
        <v>135</v>
      </c>
      <c r="AJ290" s="27" t="s">
        <v>2071</v>
      </c>
      <c r="AL290" s="12" t="s">
        <v>962</v>
      </c>
    </row>
    <row r="291" s="12" customFormat="1" ht="84" customHeight="1" spans="1:38">
      <c r="A291" s="27">
        <v>232</v>
      </c>
      <c r="B291" s="27"/>
      <c r="C291" s="43" t="s">
        <v>2219</v>
      </c>
      <c r="D291" s="43" t="s">
        <v>2220</v>
      </c>
      <c r="E291" s="34" t="s">
        <v>92</v>
      </c>
      <c r="F291" s="27" t="s">
        <v>2221</v>
      </c>
      <c r="G291" s="27" t="s">
        <v>2222</v>
      </c>
      <c r="H291" s="27" t="s">
        <v>2060</v>
      </c>
      <c r="I291" s="27" t="s">
        <v>2223</v>
      </c>
      <c r="J291" s="27" t="s">
        <v>2224</v>
      </c>
      <c r="K291" s="27" t="s">
        <v>2063</v>
      </c>
      <c r="L291" s="27" t="s">
        <v>2064</v>
      </c>
      <c r="M291" s="27" t="s">
        <v>721</v>
      </c>
      <c r="N291" s="27" t="s">
        <v>2065</v>
      </c>
      <c r="O291" s="27" t="s">
        <v>2225</v>
      </c>
      <c r="P291" s="27" t="s">
        <v>2066</v>
      </c>
      <c r="Q291" s="60" t="s">
        <v>313</v>
      </c>
      <c r="R291" s="27" t="s">
        <v>2067</v>
      </c>
      <c r="S291" s="34" t="s">
        <v>318</v>
      </c>
      <c r="T291" s="34" t="s">
        <v>442</v>
      </c>
      <c r="U291" s="27">
        <v>5582122</v>
      </c>
      <c r="V291" s="27" t="s">
        <v>134</v>
      </c>
      <c r="W291" s="59">
        <f t="shared" si="13"/>
        <v>60</v>
      </c>
      <c r="X291" s="55">
        <v>60</v>
      </c>
      <c r="Y291" s="55"/>
      <c r="Z291" s="55"/>
      <c r="AA291" s="55"/>
      <c r="AB291" s="27">
        <v>2087</v>
      </c>
      <c r="AC291" s="27">
        <v>682</v>
      </c>
      <c r="AD291" s="34" t="s">
        <v>109</v>
      </c>
      <c r="AE291" s="34" t="s">
        <v>109</v>
      </c>
      <c r="AF291" s="34" t="s">
        <v>135</v>
      </c>
      <c r="AG291" s="34" t="s">
        <v>109</v>
      </c>
      <c r="AH291" s="34" t="s">
        <v>109</v>
      </c>
      <c r="AI291" s="34" t="s">
        <v>135</v>
      </c>
      <c r="AJ291" s="27" t="s">
        <v>2071</v>
      </c>
      <c r="AL291" s="12" t="s">
        <v>318</v>
      </c>
    </row>
    <row r="292" s="12" customFormat="1" ht="84" customHeight="1" spans="1:38">
      <c r="A292" s="27">
        <v>233</v>
      </c>
      <c r="B292" s="27"/>
      <c r="C292" s="27" t="s">
        <v>2226</v>
      </c>
      <c r="D292" s="27" t="s">
        <v>2227</v>
      </c>
      <c r="E292" s="34" t="s">
        <v>92</v>
      </c>
      <c r="F292" s="27" t="s">
        <v>1450</v>
      </c>
      <c r="G292" s="27" t="s">
        <v>2228</v>
      </c>
      <c r="H292" s="27" t="s">
        <v>2060</v>
      </c>
      <c r="I292" s="27" t="s">
        <v>2229</v>
      </c>
      <c r="J292" s="27" t="s">
        <v>2230</v>
      </c>
      <c r="K292" s="27" t="s">
        <v>2063</v>
      </c>
      <c r="L292" s="27" t="s">
        <v>2064</v>
      </c>
      <c r="M292" s="27" t="s">
        <v>721</v>
      </c>
      <c r="N292" s="27" t="s">
        <v>2065</v>
      </c>
      <c r="O292" s="27" t="s">
        <v>2231</v>
      </c>
      <c r="P292" s="27" t="s">
        <v>2066</v>
      </c>
      <c r="Q292" s="60" t="s">
        <v>313</v>
      </c>
      <c r="R292" s="27" t="s">
        <v>2067</v>
      </c>
      <c r="S292" s="34" t="s">
        <v>318</v>
      </c>
      <c r="T292" s="34" t="s">
        <v>442</v>
      </c>
      <c r="U292" s="27">
        <v>5582122</v>
      </c>
      <c r="V292" s="27" t="s">
        <v>134</v>
      </c>
      <c r="W292" s="59">
        <f t="shared" si="13"/>
        <v>120</v>
      </c>
      <c r="X292" s="55">
        <v>120</v>
      </c>
      <c r="Y292" s="55"/>
      <c r="Z292" s="55"/>
      <c r="AA292" s="55"/>
      <c r="AB292" s="27">
        <v>501</v>
      </c>
      <c r="AC292" s="27">
        <v>78</v>
      </c>
      <c r="AD292" s="34" t="s">
        <v>109</v>
      </c>
      <c r="AE292" s="34" t="s">
        <v>109</v>
      </c>
      <c r="AF292" s="34" t="s">
        <v>109</v>
      </c>
      <c r="AG292" s="34" t="s">
        <v>109</v>
      </c>
      <c r="AH292" s="34" t="s">
        <v>109</v>
      </c>
      <c r="AI292" s="34" t="s">
        <v>135</v>
      </c>
      <c r="AJ292" s="27" t="s">
        <v>2071</v>
      </c>
      <c r="AL292" s="12" t="s">
        <v>318</v>
      </c>
    </row>
    <row r="293" s="12" customFormat="1" ht="84" customHeight="1" spans="1:38">
      <c r="A293" s="27">
        <v>234</v>
      </c>
      <c r="B293" s="27"/>
      <c r="C293" s="27" t="s">
        <v>2232</v>
      </c>
      <c r="D293" s="27" t="s">
        <v>2233</v>
      </c>
      <c r="E293" s="27" t="s">
        <v>92</v>
      </c>
      <c r="F293" s="27" t="s">
        <v>2234</v>
      </c>
      <c r="G293" s="27" t="s">
        <v>2235</v>
      </c>
      <c r="H293" s="27" t="s">
        <v>2060</v>
      </c>
      <c r="I293" s="27" t="s">
        <v>2236</v>
      </c>
      <c r="J293" s="27" t="s">
        <v>2237</v>
      </c>
      <c r="K293" s="27" t="s">
        <v>2063</v>
      </c>
      <c r="L293" s="27" t="s">
        <v>2064</v>
      </c>
      <c r="M293" s="27" t="s">
        <v>721</v>
      </c>
      <c r="N293" s="27" t="s">
        <v>2065</v>
      </c>
      <c r="O293" s="27" t="s">
        <v>2238</v>
      </c>
      <c r="P293" s="27" t="s">
        <v>2066</v>
      </c>
      <c r="Q293" s="60" t="s">
        <v>313</v>
      </c>
      <c r="R293" s="27" t="s">
        <v>2067</v>
      </c>
      <c r="S293" s="27" t="s">
        <v>2239</v>
      </c>
      <c r="T293" s="27" t="s">
        <v>2240</v>
      </c>
      <c r="U293" s="27">
        <v>17392309997</v>
      </c>
      <c r="V293" s="27" t="s">
        <v>134</v>
      </c>
      <c r="W293" s="59">
        <f t="shared" si="13"/>
        <v>74</v>
      </c>
      <c r="X293" s="59">
        <v>74</v>
      </c>
      <c r="Y293" s="59"/>
      <c r="Z293" s="59"/>
      <c r="AA293" s="59"/>
      <c r="AB293" s="27">
        <v>1799</v>
      </c>
      <c r="AC293" s="27">
        <v>166</v>
      </c>
      <c r="AD293" s="34" t="s">
        <v>109</v>
      </c>
      <c r="AE293" s="34" t="s">
        <v>109</v>
      </c>
      <c r="AF293" s="27" t="s">
        <v>109</v>
      </c>
      <c r="AG293" s="34" t="s">
        <v>109</v>
      </c>
      <c r="AH293" s="34" t="s">
        <v>109</v>
      </c>
      <c r="AI293" s="34" t="s">
        <v>135</v>
      </c>
      <c r="AJ293" s="27" t="s">
        <v>2071</v>
      </c>
      <c r="AL293" s="12" t="s">
        <v>618</v>
      </c>
    </row>
    <row r="294" s="12" customFormat="1" ht="84" customHeight="1" spans="1:38">
      <c r="A294" s="27">
        <v>235</v>
      </c>
      <c r="B294" s="27"/>
      <c r="C294" s="27" t="s">
        <v>2241</v>
      </c>
      <c r="D294" s="27" t="s">
        <v>2242</v>
      </c>
      <c r="E294" s="34" t="s">
        <v>92</v>
      </c>
      <c r="F294" s="27" t="s">
        <v>2022</v>
      </c>
      <c r="G294" s="27" t="s">
        <v>2243</v>
      </c>
      <c r="H294" s="27" t="s">
        <v>2060</v>
      </c>
      <c r="I294" s="27" t="s">
        <v>2244</v>
      </c>
      <c r="J294" s="27" t="s">
        <v>2245</v>
      </c>
      <c r="K294" s="27" t="s">
        <v>2063</v>
      </c>
      <c r="L294" s="27" t="s">
        <v>2064</v>
      </c>
      <c r="M294" s="27" t="s">
        <v>721</v>
      </c>
      <c r="N294" s="27" t="s">
        <v>2065</v>
      </c>
      <c r="O294" s="27" t="s">
        <v>2246</v>
      </c>
      <c r="P294" s="27" t="s">
        <v>2066</v>
      </c>
      <c r="Q294" s="60" t="s">
        <v>313</v>
      </c>
      <c r="R294" s="27" t="s">
        <v>2067</v>
      </c>
      <c r="S294" s="27" t="s">
        <v>2247</v>
      </c>
      <c r="T294" s="27" t="s">
        <v>2248</v>
      </c>
      <c r="U294" s="27">
        <v>18700612166</v>
      </c>
      <c r="V294" s="27" t="s">
        <v>134</v>
      </c>
      <c r="W294" s="59">
        <f t="shared" si="13"/>
        <v>180</v>
      </c>
      <c r="X294" s="59">
        <v>180</v>
      </c>
      <c r="Y294" s="59"/>
      <c r="Z294" s="59"/>
      <c r="AA294" s="59"/>
      <c r="AB294" s="27">
        <v>146</v>
      </c>
      <c r="AC294" s="27">
        <v>43</v>
      </c>
      <c r="AD294" s="34" t="s">
        <v>109</v>
      </c>
      <c r="AE294" s="34" t="s">
        <v>109</v>
      </c>
      <c r="AF294" s="27" t="s">
        <v>135</v>
      </c>
      <c r="AG294" s="34" t="s">
        <v>109</v>
      </c>
      <c r="AH294" s="34" t="s">
        <v>109</v>
      </c>
      <c r="AI294" s="34" t="s">
        <v>135</v>
      </c>
      <c r="AJ294" s="27" t="s">
        <v>2071</v>
      </c>
      <c r="AL294" s="12" t="s">
        <v>1043</v>
      </c>
    </row>
    <row r="295" s="12" customFormat="1" ht="84" customHeight="1" spans="1:38">
      <c r="A295" s="27">
        <v>236</v>
      </c>
      <c r="B295" s="27"/>
      <c r="C295" s="27" t="s">
        <v>2249</v>
      </c>
      <c r="D295" s="27" t="s">
        <v>2250</v>
      </c>
      <c r="E295" s="27" t="s">
        <v>92</v>
      </c>
      <c r="F295" s="27" t="s">
        <v>1032</v>
      </c>
      <c r="G295" s="27" t="s">
        <v>2251</v>
      </c>
      <c r="H295" s="27" t="s">
        <v>2060</v>
      </c>
      <c r="I295" s="27" t="s">
        <v>2252</v>
      </c>
      <c r="J295" s="27" t="s">
        <v>2253</v>
      </c>
      <c r="K295" s="27" t="s">
        <v>2063</v>
      </c>
      <c r="L295" s="27" t="s">
        <v>2064</v>
      </c>
      <c r="M295" s="27" t="s">
        <v>721</v>
      </c>
      <c r="N295" s="27" t="s">
        <v>2065</v>
      </c>
      <c r="O295" s="27" t="s">
        <v>2254</v>
      </c>
      <c r="P295" s="27" t="s">
        <v>2066</v>
      </c>
      <c r="Q295" s="60" t="s">
        <v>313</v>
      </c>
      <c r="R295" s="27" t="s">
        <v>2067</v>
      </c>
      <c r="S295" s="27" t="s">
        <v>1039</v>
      </c>
      <c r="T295" s="34" t="s">
        <v>1040</v>
      </c>
      <c r="U295" s="27">
        <v>15291627997</v>
      </c>
      <c r="V295" s="27" t="s">
        <v>134</v>
      </c>
      <c r="W295" s="59">
        <f t="shared" si="13"/>
        <v>56</v>
      </c>
      <c r="X295" s="59">
        <v>56</v>
      </c>
      <c r="Y295" s="55"/>
      <c r="Z295" s="55"/>
      <c r="AA295" s="55"/>
      <c r="AB295" s="34">
        <v>340</v>
      </c>
      <c r="AC295" s="34">
        <v>50</v>
      </c>
      <c r="AD295" s="34" t="s">
        <v>109</v>
      </c>
      <c r="AE295" s="34" t="s">
        <v>109</v>
      </c>
      <c r="AF295" s="27" t="s">
        <v>135</v>
      </c>
      <c r="AG295" s="34" t="s">
        <v>109</v>
      </c>
      <c r="AH295" s="34" t="s">
        <v>109</v>
      </c>
      <c r="AI295" s="34" t="s">
        <v>135</v>
      </c>
      <c r="AJ295" s="27" t="s">
        <v>2071</v>
      </c>
      <c r="AL295" s="12" t="s">
        <v>1043</v>
      </c>
    </row>
    <row r="296" s="12" customFormat="1" ht="84" customHeight="1" spans="1:38">
      <c r="A296" s="27">
        <v>237</v>
      </c>
      <c r="B296" s="27"/>
      <c r="C296" s="27" t="s">
        <v>2255</v>
      </c>
      <c r="D296" s="27" t="s">
        <v>2256</v>
      </c>
      <c r="E296" s="34" t="s">
        <v>524</v>
      </c>
      <c r="F296" s="27" t="s">
        <v>1086</v>
      </c>
      <c r="G296" s="27" t="s">
        <v>2257</v>
      </c>
      <c r="H296" s="27" t="s">
        <v>2060</v>
      </c>
      <c r="I296" s="27" t="s">
        <v>2258</v>
      </c>
      <c r="J296" s="27" t="s">
        <v>2259</v>
      </c>
      <c r="K296" s="27" t="s">
        <v>2063</v>
      </c>
      <c r="L296" s="27" t="s">
        <v>2064</v>
      </c>
      <c r="M296" s="27" t="s">
        <v>721</v>
      </c>
      <c r="N296" s="27" t="s">
        <v>2065</v>
      </c>
      <c r="O296" s="27" t="s">
        <v>2260</v>
      </c>
      <c r="P296" s="27" t="s">
        <v>2066</v>
      </c>
      <c r="Q296" s="60" t="s">
        <v>313</v>
      </c>
      <c r="R296" s="27" t="s">
        <v>2067</v>
      </c>
      <c r="S296" s="27" t="s">
        <v>691</v>
      </c>
      <c r="T296" s="27" t="s">
        <v>673</v>
      </c>
      <c r="U296" s="27" t="s">
        <v>674</v>
      </c>
      <c r="V296" s="27" t="s">
        <v>134</v>
      </c>
      <c r="W296" s="59">
        <f t="shared" si="13"/>
        <v>450</v>
      </c>
      <c r="X296" s="59">
        <v>450</v>
      </c>
      <c r="Y296" s="59"/>
      <c r="Z296" s="59"/>
      <c r="AA296" s="59"/>
      <c r="AB296" s="27">
        <v>1420</v>
      </c>
      <c r="AC296" s="27">
        <v>236</v>
      </c>
      <c r="AD296" s="34" t="s">
        <v>109</v>
      </c>
      <c r="AE296" s="34" t="s">
        <v>109</v>
      </c>
      <c r="AF296" s="27" t="s">
        <v>109</v>
      </c>
      <c r="AG296" s="34" t="s">
        <v>109</v>
      </c>
      <c r="AH296" s="34" t="s">
        <v>109</v>
      </c>
      <c r="AI296" s="34" t="s">
        <v>135</v>
      </c>
      <c r="AJ296" s="27" t="s">
        <v>2071</v>
      </c>
      <c r="AL296" s="12" t="s">
        <v>678</v>
      </c>
    </row>
    <row r="297" s="12" customFormat="1" ht="84" customHeight="1" spans="1:38">
      <c r="A297" s="27">
        <v>238</v>
      </c>
      <c r="B297" s="27"/>
      <c r="C297" s="27" t="s">
        <v>2261</v>
      </c>
      <c r="D297" s="27" t="s">
        <v>2262</v>
      </c>
      <c r="E297" s="27" t="s">
        <v>92</v>
      </c>
      <c r="F297" s="27" t="s">
        <v>2263</v>
      </c>
      <c r="G297" s="27" t="s">
        <v>2264</v>
      </c>
      <c r="H297" s="27" t="s">
        <v>2060</v>
      </c>
      <c r="I297" s="27" t="s">
        <v>2265</v>
      </c>
      <c r="J297" s="27" t="s">
        <v>2266</v>
      </c>
      <c r="K297" s="27" t="s">
        <v>2063</v>
      </c>
      <c r="L297" s="27" t="s">
        <v>2064</v>
      </c>
      <c r="M297" s="27" t="s">
        <v>721</v>
      </c>
      <c r="N297" s="27" t="s">
        <v>2065</v>
      </c>
      <c r="O297" s="27" t="s">
        <v>2267</v>
      </c>
      <c r="P297" s="27" t="s">
        <v>2066</v>
      </c>
      <c r="Q297" s="60" t="s">
        <v>313</v>
      </c>
      <c r="R297" s="27" t="s">
        <v>2067</v>
      </c>
      <c r="S297" s="27" t="s">
        <v>703</v>
      </c>
      <c r="T297" s="27" t="s">
        <v>2268</v>
      </c>
      <c r="U297" s="27">
        <v>15091466865</v>
      </c>
      <c r="V297" s="27" t="s">
        <v>134</v>
      </c>
      <c r="W297" s="59">
        <f t="shared" si="13"/>
        <v>128</v>
      </c>
      <c r="X297" s="59">
        <v>128</v>
      </c>
      <c r="Y297" s="59"/>
      <c r="Z297" s="59"/>
      <c r="AA297" s="59"/>
      <c r="AB297" s="27">
        <v>150</v>
      </c>
      <c r="AC297" s="27">
        <v>36</v>
      </c>
      <c r="AD297" s="34" t="s">
        <v>109</v>
      </c>
      <c r="AE297" s="34" t="s">
        <v>109</v>
      </c>
      <c r="AF297" s="27" t="s">
        <v>109</v>
      </c>
      <c r="AG297" s="34" t="s">
        <v>109</v>
      </c>
      <c r="AH297" s="34" t="s">
        <v>109</v>
      </c>
      <c r="AI297" s="34" t="s">
        <v>135</v>
      </c>
      <c r="AJ297" s="27" t="s">
        <v>2071</v>
      </c>
      <c r="AL297" s="12" t="s">
        <v>703</v>
      </c>
    </row>
    <row r="298" s="12" customFormat="1" ht="84" customHeight="1" spans="1:38">
      <c r="A298" s="27">
        <v>239</v>
      </c>
      <c r="B298" s="27"/>
      <c r="C298" s="27" t="s">
        <v>2269</v>
      </c>
      <c r="D298" s="27" t="s">
        <v>2270</v>
      </c>
      <c r="E298" s="27" t="s">
        <v>92</v>
      </c>
      <c r="F298" s="27" t="s">
        <v>2271</v>
      </c>
      <c r="G298" s="27" t="s">
        <v>2272</v>
      </c>
      <c r="H298" s="27" t="s">
        <v>2060</v>
      </c>
      <c r="I298" s="27" t="s">
        <v>2273</v>
      </c>
      <c r="J298" s="27" t="s">
        <v>2274</v>
      </c>
      <c r="K298" s="27" t="s">
        <v>2063</v>
      </c>
      <c r="L298" s="27" t="s">
        <v>2064</v>
      </c>
      <c r="M298" s="27" t="s">
        <v>721</v>
      </c>
      <c r="N298" s="27" t="s">
        <v>2065</v>
      </c>
      <c r="O298" s="27" t="s">
        <v>2275</v>
      </c>
      <c r="P298" s="27" t="s">
        <v>2066</v>
      </c>
      <c r="Q298" s="60" t="s">
        <v>313</v>
      </c>
      <c r="R298" s="27" t="s">
        <v>2067</v>
      </c>
      <c r="S298" s="27" t="s">
        <v>2276</v>
      </c>
      <c r="T298" s="27" t="s">
        <v>2277</v>
      </c>
      <c r="U298" s="27">
        <v>13571653068</v>
      </c>
      <c r="V298" s="27" t="s">
        <v>134</v>
      </c>
      <c r="W298" s="59">
        <f t="shared" si="13"/>
        <v>240</v>
      </c>
      <c r="X298" s="59">
        <v>240</v>
      </c>
      <c r="Y298" s="59"/>
      <c r="Z298" s="59"/>
      <c r="AA298" s="59"/>
      <c r="AB298" s="27">
        <v>152</v>
      </c>
      <c r="AC298" s="27">
        <v>63</v>
      </c>
      <c r="AD298" s="34" t="s">
        <v>109</v>
      </c>
      <c r="AE298" s="34" t="s">
        <v>109</v>
      </c>
      <c r="AF298" s="27" t="s">
        <v>109</v>
      </c>
      <c r="AG298" s="34" t="s">
        <v>109</v>
      </c>
      <c r="AH298" s="34" t="s">
        <v>109</v>
      </c>
      <c r="AI298" s="34" t="s">
        <v>135</v>
      </c>
      <c r="AJ298" s="27" t="s">
        <v>2071</v>
      </c>
      <c r="AL298" s="12" t="s">
        <v>231</v>
      </c>
    </row>
    <row r="299" s="12" customFormat="1" ht="84" customHeight="1" spans="1:38">
      <c r="A299" s="27">
        <v>240</v>
      </c>
      <c r="B299" s="27"/>
      <c r="C299" s="27" t="s">
        <v>2278</v>
      </c>
      <c r="D299" s="27" t="s">
        <v>2279</v>
      </c>
      <c r="E299" s="27" t="s">
        <v>524</v>
      </c>
      <c r="F299" s="27" t="s">
        <v>2280</v>
      </c>
      <c r="G299" s="27" t="s">
        <v>2281</v>
      </c>
      <c r="H299" s="27" t="s">
        <v>2060</v>
      </c>
      <c r="I299" s="27" t="s">
        <v>2282</v>
      </c>
      <c r="J299" s="27" t="s">
        <v>2283</v>
      </c>
      <c r="K299" s="27" t="s">
        <v>2063</v>
      </c>
      <c r="L299" s="27" t="s">
        <v>2064</v>
      </c>
      <c r="M299" s="27" t="s">
        <v>721</v>
      </c>
      <c r="N299" s="27" t="s">
        <v>471</v>
      </c>
      <c r="O299" s="27" t="s">
        <v>2284</v>
      </c>
      <c r="P299" s="27" t="s">
        <v>473</v>
      </c>
      <c r="Q299" s="60" t="s">
        <v>313</v>
      </c>
      <c r="R299" s="27" t="s">
        <v>2067</v>
      </c>
      <c r="S299" s="27" t="s">
        <v>651</v>
      </c>
      <c r="T299" s="27" t="s">
        <v>652</v>
      </c>
      <c r="U299" s="27">
        <v>13891630826</v>
      </c>
      <c r="V299" s="27" t="s">
        <v>134</v>
      </c>
      <c r="W299" s="59">
        <f t="shared" si="13"/>
        <v>70</v>
      </c>
      <c r="X299" s="59">
        <v>70</v>
      </c>
      <c r="Y299" s="59"/>
      <c r="Z299" s="59"/>
      <c r="AA299" s="59"/>
      <c r="AB299" s="27">
        <v>189</v>
      </c>
      <c r="AC299" s="27">
        <v>5</v>
      </c>
      <c r="AD299" s="27" t="s">
        <v>135</v>
      </c>
      <c r="AE299" s="27" t="s">
        <v>109</v>
      </c>
      <c r="AF299" s="27" t="s">
        <v>109</v>
      </c>
      <c r="AG299" s="27" t="s">
        <v>109</v>
      </c>
      <c r="AH299" s="34" t="s">
        <v>109</v>
      </c>
      <c r="AI299" s="27" t="s">
        <v>109</v>
      </c>
      <c r="AJ299" s="27" t="s">
        <v>2071</v>
      </c>
      <c r="AL299" s="12" t="s">
        <v>643</v>
      </c>
    </row>
    <row r="300" s="12" customFormat="1" ht="84" customHeight="1" spans="1:38">
      <c r="A300" s="27">
        <v>241</v>
      </c>
      <c r="B300" s="27"/>
      <c r="C300" s="27" t="s">
        <v>2285</v>
      </c>
      <c r="D300" s="27" t="s">
        <v>2286</v>
      </c>
      <c r="E300" s="34" t="s">
        <v>524</v>
      </c>
      <c r="F300" s="27" t="s">
        <v>2287</v>
      </c>
      <c r="G300" s="27" t="s">
        <v>2288</v>
      </c>
      <c r="H300" s="27" t="s">
        <v>2060</v>
      </c>
      <c r="I300" s="27" t="s">
        <v>2289</v>
      </c>
      <c r="J300" s="27" t="s">
        <v>2092</v>
      </c>
      <c r="K300" s="27" t="s">
        <v>2063</v>
      </c>
      <c r="L300" s="27" t="s">
        <v>2064</v>
      </c>
      <c r="M300" s="27" t="s">
        <v>721</v>
      </c>
      <c r="N300" s="27" t="s">
        <v>2065</v>
      </c>
      <c r="O300" s="27" t="s">
        <v>2290</v>
      </c>
      <c r="P300" s="27" t="s">
        <v>276</v>
      </c>
      <c r="Q300" s="60" t="s">
        <v>313</v>
      </c>
      <c r="R300" s="27" t="s">
        <v>2067</v>
      </c>
      <c r="S300" s="27" t="s">
        <v>2291</v>
      </c>
      <c r="T300" s="27" t="s">
        <v>299</v>
      </c>
      <c r="U300" s="27">
        <v>18791673037</v>
      </c>
      <c r="V300" s="27" t="s">
        <v>134</v>
      </c>
      <c r="W300" s="59">
        <f t="shared" si="13"/>
        <v>220</v>
      </c>
      <c r="X300" s="59">
        <v>220</v>
      </c>
      <c r="Y300" s="59"/>
      <c r="Z300" s="59"/>
      <c r="AA300" s="59"/>
      <c r="AB300" s="27">
        <v>486</v>
      </c>
      <c r="AC300" s="27">
        <v>246</v>
      </c>
      <c r="AD300" s="34" t="s">
        <v>109</v>
      </c>
      <c r="AE300" s="34" t="s">
        <v>109</v>
      </c>
      <c r="AF300" s="34" t="s">
        <v>109</v>
      </c>
      <c r="AG300" s="34" t="s">
        <v>109</v>
      </c>
      <c r="AH300" s="34" t="s">
        <v>109</v>
      </c>
      <c r="AI300" s="34" t="s">
        <v>135</v>
      </c>
      <c r="AJ300" s="27" t="s">
        <v>2071</v>
      </c>
      <c r="AK300" s="9" t="s">
        <v>152</v>
      </c>
      <c r="AL300" s="12" t="s">
        <v>153</v>
      </c>
    </row>
    <row r="301" s="12" customFormat="1" ht="84" customHeight="1" spans="1:38">
      <c r="A301" s="27">
        <v>242</v>
      </c>
      <c r="B301" s="27"/>
      <c r="C301" s="27" t="s">
        <v>2292</v>
      </c>
      <c r="D301" s="27" t="s">
        <v>2293</v>
      </c>
      <c r="E301" s="34" t="s">
        <v>524</v>
      </c>
      <c r="F301" s="27" t="s">
        <v>2294</v>
      </c>
      <c r="G301" s="27" t="s">
        <v>2295</v>
      </c>
      <c r="H301" s="27" t="s">
        <v>2060</v>
      </c>
      <c r="I301" s="27" t="s">
        <v>2296</v>
      </c>
      <c r="J301" s="27" t="s">
        <v>2297</v>
      </c>
      <c r="K301" s="27" t="s">
        <v>2063</v>
      </c>
      <c r="L301" s="27" t="s">
        <v>2064</v>
      </c>
      <c r="M301" s="27" t="s">
        <v>721</v>
      </c>
      <c r="N301" s="27" t="s">
        <v>2065</v>
      </c>
      <c r="O301" s="27" t="s">
        <v>2298</v>
      </c>
      <c r="P301" s="27" t="s">
        <v>2066</v>
      </c>
      <c r="Q301" s="60" t="s">
        <v>2299</v>
      </c>
      <c r="R301" s="27" t="s">
        <v>2067</v>
      </c>
      <c r="S301" s="27" t="s">
        <v>2300</v>
      </c>
      <c r="T301" s="27" t="s">
        <v>2301</v>
      </c>
      <c r="U301" s="27">
        <v>15249163370</v>
      </c>
      <c r="V301" s="27" t="s">
        <v>134</v>
      </c>
      <c r="W301" s="59">
        <f t="shared" si="13"/>
        <v>30</v>
      </c>
      <c r="X301" s="59">
        <v>30</v>
      </c>
      <c r="Y301" s="59"/>
      <c r="Z301" s="59"/>
      <c r="AA301" s="59"/>
      <c r="AB301" s="27">
        <v>1219</v>
      </c>
      <c r="AC301" s="27">
        <v>352</v>
      </c>
      <c r="AD301" s="34" t="s">
        <v>109</v>
      </c>
      <c r="AE301" s="34" t="s">
        <v>109</v>
      </c>
      <c r="AF301" s="27" t="s">
        <v>135</v>
      </c>
      <c r="AG301" s="34" t="s">
        <v>109</v>
      </c>
      <c r="AH301" s="34" t="s">
        <v>109</v>
      </c>
      <c r="AI301" s="34" t="s">
        <v>135</v>
      </c>
      <c r="AJ301" s="27" t="s">
        <v>2071</v>
      </c>
      <c r="AL301" s="12" t="s">
        <v>231</v>
      </c>
    </row>
    <row r="302" s="12" customFormat="1" ht="84" customHeight="1" spans="1:38">
      <c r="A302" s="27">
        <v>243</v>
      </c>
      <c r="B302" s="27"/>
      <c r="C302" s="27" t="s">
        <v>2302</v>
      </c>
      <c r="D302" s="27" t="s">
        <v>2303</v>
      </c>
      <c r="E302" s="34" t="s">
        <v>524</v>
      </c>
      <c r="F302" s="27" t="s">
        <v>2294</v>
      </c>
      <c r="G302" s="27" t="s">
        <v>2295</v>
      </c>
      <c r="H302" s="27" t="s">
        <v>2060</v>
      </c>
      <c r="I302" s="27" t="s">
        <v>2304</v>
      </c>
      <c r="J302" s="27" t="s">
        <v>2305</v>
      </c>
      <c r="K302" s="27" t="s">
        <v>2063</v>
      </c>
      <c r="L302" s="27" t="s">
        <v>2064</v>
      </c>
      <c r="M302" s="27" t="s">
        <v>721</v>
      </c>
      <c r="N302" s="27" t="s">
        <v>2065</v>
      </c>
      <c r="O302" s="27" t="s">
        <v>2298</v>
      </c>
      <c r="P302" s="27" t="s">
        <v>2066</v>
      </c>
      <c r="Q302" s="60" t="s">
        <v>2306</v>
      </c>
      <c r="R302" s="27" t="s">
        <v>2067</v>
      </c>
      <c r="S302" s="27" t="s">
        <v>2300</v>
      </c>
      <c r="T302" s="27" t="s">
        <v>2301</v>
      </c>
      <c r="U302" s="27">
        <v>15249163371</v>
      </c>
      <c r="V302" s="27" t="s">
        <v>134</v>
      </c>
      <c r="W302" s="59">
        <f t="shared" si="13"/>
        <v>120</v>
      </c>
      <c r="X302" s="59">
        <v>120</v>
      </c>
      <c r="Y302" s="59"/>
      <c r="Z302" s="59"/>
      <c r="AA302" s="59"/>
      <c r="AB302" s="27">
        <v>1219</v>
      </c>
      <c r="AC302" s="27">
        <v>352</v>
      </c>
      <c r="AD302" s="34" t="s">
        <v>109</v>
      </c>
      <c r="AE302" s="34" t="s">
        <v>109</v>
      </c>
      <c r="AF302" s="27" t="s">
        <v>135</v>
      </c>
      <c r="AG302" s="34" t="s">
        <v>109</v>
      </c>
      <c r="AH302" s="34" t="s">
        <v>109</v>
      </c>
      <c r="AI302" s="34" t="s">
        <v>135</v>
      </c>
      <c r="AJ302" s="27" t="s">
        <v>2071</v>
      </c>
      <c r="AL302" s="12" t="s">
        <v>231</v>
      </c>
    </row>
    <row r="303" s="12" customFormat="1" ht="84" customHeight="1" spans="1:38">
      <c r="A303" s="27">
        <v>244</v>
      </c>
      <c r="B303" s="27"/>
      <c r="C303" s="27" t="s">
        <v>2307</v>
      </c>
      <c r="D303" s="27" t="s">
        <v>2308</v>
      </c>
      <c r="E303" s="34" t="s">
        <v>524</v>
      </c>
      <c r="F303" s="27" t="s">
        <v>350</v>
      </c>
      <c r="G303" s="27" t="s">
        <v>2309</v>
      </c>
      <c r="H303" s="27" t="s">
        <v>2060</v>
      </c>
      <c r="I303" s="27" t="s">
        <v>2310</v>
      </c>
      <c r="J303" s="27" t="s">
        <v>2311</v>
      </c>
      <c r="K303" s="27" t="s">
        <v>2063</v>
      </c>
      <c r="L303" s="27" t="s">
        <v>2064</v>
      </c>
      <c r="M303" s="27" t="s">
        <v>721</v>
      </c>
      <c r="N303" s="27" t="s">
        <v>2065</v>
      </c>
      <c r="O303" s="27" t="s">
        <v>2312</v>
      </c>
      <c r="P303" s="27" t="s">
        <v>2066</v>
      </c>
      <c r="Q303" s="60" t="s">
        <v>2306</v>
      </c>
      <c r="R303" s="27" t="s">
        <v>2067</v>
      </c>
      <c r="S303" s="27" t="s">
        <v>2313</v>
      </c>
      <c r="T303" s="27" t="s">
        <v>2314</v>
      </c>
      <c r="U303" s="27">
        <v>15249163371</v>
      </c>
      <c r="V303" s="27" t="s">
        <v>134</v>
      </c>
      <c r="W303" s="59">
        <f t="shared" si="13"/>
        <v>512</v>
      </c>
      <c r="X303" s="59">
        <v>512</v>
      </c>
      <c r="Y303" s="59"/>
      <c r="Z303" s="59"/>
      <c r="AA303" s="59"/>
      <c r="AB303" s="27">
        <v>672</v>
      </c>
      <c r="AC303" s="27">
        <v>318</v>
      </c>
      <c r="AD303" s="34" t="s">
        <v>109</v>
      </c>
      <c r="AE303" s="34" t="s">
        <v>109</v>
      </c>
      <c r="AF303" s="27" t="s">
        <v>135</v>
      </c>
      <c r="AG303" s="34" t="s">
        <v>109</v>
      </c>
      <c r="AH303" s="34" t="s">
        <v>109</v>
      </c>
      <c r="AI303" s="34" t="s">
        <v>135</v>
      </c>
      <c r="AJ303" s="27" t="s">
        <v>2071</v>
      </c>
      <c r="AL303" s="12" t="s">
        <v>231</v>
      </c>
    </row>
    <row r="304" s="12" customFormat="1" ht="84" customHeight="1" spans="1:38">
      <c r="A304" s="27">
        <v>245</v>
      </c>
      <c r="B304" s="27"/>
      <c r="C304" s="27" t="s">
        <v>2315</v>
      </c>
      <c r="D304" s="27" t="s">
        <v>2316</v>
      </c>
      <c r="E304" s="34" t="s">
        <v>524</v>
      </c>
      <c r="F304" s="27" t="s">
        <v>2317</v>
      </c>
      <c r="G304" s="27" t="s">
        <v>2318</v>
      </c>
      <c r="H304" s="27" t="s">
        <v>2060</v>
      </c>
      <c r="I304" s="27" t="s">
        <v>2319</v>
      </c>
      <c r="J304" s="27" t="s">
        <v>2320</v>
      </c>
      <c r="K304" s="27" t="s">
        <v>2063</v>
      </c>
      <c r="L304" s="27" t="s">
        <v>2064</v>
      </c>
      <c r="M304" s="27" t="s">
        <v>721</v>
      </c>
      <c r="N304" s="27" t="s">
        <v>2065</v>
      </c>
      <c r="O304" s="27" t="s">
        <v>2321</v>
      </c>
      <c r="P304" s="27" t="s">
        <v>2066</v>
      </c>
      <c r="Q304" s="60" t="s">
        <v>2306</v>
      </c>
      <c r="R304" s="27" t="s">
        <v>2067</v>
      </c>
      <c r="S304" s="27" t="s">
        <v>2317</v>
      </c>
      <c r="T304" s="27" t="s">
        <v>2322</v>
      </c>
      <c r="U304" s="27">
        <v>13992601876</v>
      </c>
      <c r="V304" s="27" t="s">
        <v>134</v>
      </c>
      <c r="W304" s="59">
        <f t="shared" si="13"/>
        <v>80</v>
      </c>
      <c r="X304" s="59">
        <v>80</v>
      </c>
      <c r="Y304" s="59"/>
      <c r="Z304" s="59"/>
      <c r="AA304" s="59"/>
      <c r="AB304" s="27">
        <v>157</v>
      </c>
      <c r="AC304" s="27">
        <v>35</v>
      </c>
      <c r="AD304" s="34" t="s">
        <v>109</v>
      </c>
      <c r="AE304" s="34" t="s">
        <v>109</v>
      </c>
      <c r="AF304" s="27" t="s">
        <v>109</v>
      </c>
      <c r="AG304" s="34" t="s">
        <v>109</v>
      </c>
      <c r="AH304" s="34" t="s">
        <v>109</v>
      </c>
      <c r="AI304" s="34" t="s">
        <v>135</v>
      </c>
      <c r="AJ304" s="27" t="s">
        <v>2071</v>
      </c>
      <c r="AL304" s="12" t="s">
        <v>231</v>
      </c>
    </row>
    <row r="305" s="12" customFormat="1" ht="84" customHeight="1" spans="1:38">
      <c r="A305" s="27">
        <v>246</v>
      </c>
      <c r="B305" s="27"/>
      <c r="C305" s="27" t="s">
        <v>2323</v>
      </c>
      <c r="D305" s="27" t="s">
        <v>2324</v>
      </c>
      <c r="E305" s="27" t="s">
        <v>92</v>
      </c>
      <c r="F305" s="27" t="s">
        <v>2325</v>
      </c>
      <c r="G305" s="27" t="s">
        <v>2326</v>
      </c>
      <c r="H305" s="27" t="s">
        <v>2060</v>
      </c>
      <c r="I305" s="27" t="s">
        <v>2327</v>
      </c>
      <c r="J305" s="27" t="s">
        <v>2328</v>
      </c>
      <c r="K305" s="27" t="s">
        <v>2063</v>
      </c>
      <c r="L305" s="27" t="s">
        <v>2064</v>
      </c>
      <c r="M305" s="27" t="s">
        <v>584</v>
      </c>
      <c r="N305" s="27" t="s">
        <v>2065</v>
      </c>
      <c r="O305" s="27" t="s">
        <v>2329</v>
      </c>
      <c r="P305" s="27" t="s">
        <v>2330</v>
      </c>
      <c r="Q305" s="27" t="s">
        <v>313</v>
      </c>
      <c r="R305" s="27" t="s">
        <v>2067</v>
      </c>
      <c r="S305" s="27" t="s">
        <v>2331</v>
      </c>
      <c r="T305" s="27" t="s">
        <v>2332</v>
      </c>
      <c r="U305" s="27">
        <v>13488091944</v>
      </c>
      <c r="V305" s="27" t="s">
        <v>134</v>
      </c>
      <c r="W305" s="59">
        <f t="shared" si="13"/>
        <v>180</v>
      </c>
      <c r="X305" s="59">
        <v>180</v>
      </c>
      <c r="Y305" s="59" t="s">
        <v>1041</v>
      </c>
      <c r="Z305" s="59" t="s">
        <v>1041</v>
      </c>
      <c r="AA305" s="59" t="s">
        <v>1041</v>
      </c>
      <c r="AB305" s="27">
        <v>124</v>
      </c>
      <c r="AC305" s="27">
        <v>37</v>
      </c>
      <c r="AD305" s="27" t="s">
        <v>109</v>
      </c>
      <c r="AE305" s="27" t="s">
        <v>109</v>
      </c>
      <c r="AF305" s="27" t="s">
        <v>135</v>
      </c>
      <c r="AG305" s="27" t="s">
        <v>109</v>
      </c>
      <c r="AH305" s="27" t="s">
        <v>109</v>
      </c>
      <c r="AI305" s="27" t="s">
        <v>109</v>
      </c>
      <c r="AJ305" s="27" t="s">
        <v>2071</v>
      </c>
      <c r="AL305" s="12" t="s">
        <v>1043</v>
      </c>
    </row>
    <row r="306" s="12" customFormat="1" ht="84" customHeight="1" spans="1:38">
      <c r="A306" s="27">
        <v>247</v>
      </c>
      <c r="B306" s="27"/>
      <c r="C306" s="27" t="s">
        <v>2333</v>
      </c>
      <c r="D306" s="27" t="s">
        <v>2334</v>
      </c>
      <c r="E306" s="27" t="s">
        <v>92</v>
      </c>
      <c r="F306" s="27" t="s">
        <v>248</v>
      </c>
      <c r="G306" s="32" t="s">
        <v>2335</v>
      </c>
      <c r="H306" s="27" t="s">
        <v>2336</v>
      </c>
      <c r="I306" s="27" t="s">
        <v>2334</v>
      </c>
      <c r="J306" s="27" t="s">
        <v>2337</v>
      </c>
      <c r="K306" s="27" t="s">
        <v>2063</v>
      </c>
      <c r="L306" s="27" t="s">
        <v>2064</v>
      </c>
      <c r="M306" s="27" t="s">
        <v>721</v>
      </c>
      <c r="N306" s="27" t="s">
        <v>2065</v>
      </c>
      <c r="O306" s="27" t="s">
        <v>2338</v>
      </c>
      <c r="P306" s="27" t="s">
        <v>2066</v>
      </c>
      <c r="Q306" s="60" t="s">
        <v>313</v>
      </c>
      <c r="R306" s="27" t="s">
        <v>2067</v>
      </c>
      <c r="S306" s="124" t="s">
        <v>216</v>
      </c>
      <c r="T306" s="125" t="s">
        <v>2134</v>
      </c>
      <c r="U306" s="124">
        <v>15029773066</v>
      </c>
      <c r="V306" s="27" t="s">
        <v>134</v>
      </c>
      <c r="W306" s="59">
        <f t="shared" si="13"/>
        <v>41</v>
      </c>
      <c r="X306" s="59">
        <v>41</v>
      </c>
      <c r="Y306" s="59"/>
      <c r="Z306" s="59"/>
      <c r="AA306" s="59"/>
      <c r="AB306" s="27">
        <v>384</v>
      </c>
      <c r="AC306" s="27">
        <v>69</v>
      </c>
      <c r="AD306" s="34" t="s">
        <v>109</v>
      </c>
      <c r="AE306" s="34" t="s">
        <v>109</v>
      </c>
      <c r="AF306" s="34" t="s">
        <v>109</v>
      </c>
      <c r="AG306" s="34" t="s">
        <v>109</v>
      </c>
      <c r="AH306" s="34" t="s">
        <v>109</v>
      </c>
      <c r="AI306" s="27" t="s">
        <v>109</v>
      </c>
      <c r="AJ306" s="27" t="s">
        <v>109</v>
      </c>
      <c r="AL306" s="12" t="s">
        <v>216</v>
      </c>
    </row>
    <row r="307" s="12" customFormat="1" ht="84" customHeight="1" spans="1:38">
      <c r="A307" s="27">
        <v>248</v>
      </c>
      <c r="B307" s="27"/>
      <c r="C307" s="27" t="s">
        <v>2339</v>
      </c>
      <c r="D307" s="27" t="s">
        <v>2340</v>
      </c>
      <c r="E307" s="27" t="s">
        <v>92</v>
      </c>
      <c r="F307" s="27" t="s">
        <v>201</v>
      </c>
      <c r="G307" s="27" t="s">
        <v>2341</v>
      </c>
      <c r="H307" s="27" t="s">
        <v>2336</v>
      </c>
      <c r="I307" s="27" t="s">
        <v>2342</v>
      </c>
      <c r="J307" s="27" t="s">
        <v>2343</v>
      </c>
      <c r="K307" s="27" t="s">
        <v>2063</v>
      </c>
      <c r="L307" s="27" t="s">
        <v>2064</v>
      </c>
      <c r="M307" s="27" t="s">
        <v>721</v>
      </c>
      <c r="N307" s="27" t="s">
        <v>2065</v>
      </c>
      <c r="O307" s="27" t="s">
        <v>2344</v>
      </c>
      <c r="P307" s="27" t="s">
        <v>2066</v>
      </c>
      <c r="Q307" s="60" t="s">
        <v>313</v>
      </c>
      <c r="R307" s="27" t="s">
        <v>2067</v>
      </c>
      <c r="S307" s="124" t="s">
        <v>216</v>
      </c>
      <c r="T307" s="125" t="s">
        <v>2134</v>
      </c>
      <c r="U307" s="124">
        <v>15029773066</v>
      </c>
      <c r="V307" s="27" t="s">
        <v>134</v>
      </c>
      <c r="W307" s="59">
        <f t="shared" si="13"/>
        <v>60</v>
      </c>
      <c r="X307" s="59">
        <v>60</v>
      </c>
      <c r="Y307" s="59"/>
      <c r="Z307" s="59"/>
      <c r="AA307" s="59"/>
      <c r="AB307" s="27">
        <v>920</v>
      </c>
      <c r="AC307" s="27">
        <v>263</v>
      </c>
      <c r="AD307" s="34" t="s">
        <v>109</v>
      </c>
      <c r="AE307" s="34" t="s">
        <v>109</v>
      </c>
      <c r="AF307" s="34" t="s">
        <v>109</v>
      </c>
      <c r="AG307" s="34" t="s">
        <v>109</v>
      </c>
      <c r="AH307" s="34" t="s">
        <v>109</v>
      </c>
      <c r="AI307" s="27" t="s">
        <v>109</v>
      </c>
      <c r="AJ307" s="27" t="s">
        <v>109</v>
      </c>
      <c r="AL307" s="12" t="s">
        <v>216</v>
      </c>
    </row>
    <row r="308" s="12" customFormat="1" ht="84" customHeight="1" spans="1:38">
      <c r="A308" s="27">
        <v>249</v>
      </c>
      <c r="B308" s="27"/>
      <c r="C308" s="27" t="s">
        <v>2345</v>
      </c>
      <c r="D308" s="27" t="s">
        <v>2346</v>
      </c>
      <c r="E308" s="27" t="s">
        <v>92</v>
      </c>
      <c r="F308" s="27" t="s">
        <v>714</v>
      </c>
      <c r="G308" s="27" t="s">
        <v>2347</v>
      </c>
      <c r="H308" s="27" t="s">
        <v>2060</v>
      </c>
      <c r="I308" s="27" t="s">
        <v>2348</v>
      </c>
      <c r="J308" s="27" t="s">
        <v>2349</v>
      </c>
      <c r="K308" s="27" t="s">
        <v>2063</v>
      </c>
      <c r="L308" s="27" t="s">
        <v>2064</v>
      </c>
      <c r="M308" s="27" t="s">
        <v>721</v>
      </c>
      <c r="N308" s="27" t="s">
        <v>2065</v>
      </c>
      <c r="O308" s="27" t="s">
        <v>2350</v>
      </c>
      <c r="P308" s="27" t="s">
        <v>2066</v>
      </c>
      <c r="Q308" s="60" t="s">
        <v>313</v>
      </c>
      <c r="R308" s="27" t="s">
        <v>2067</v>
      </c>
      <c r="S308" s="27" t="s">
        <v>725</v>
      </c>
      <c r="T308" s="27" t="s">
        <v>1648</v>
      </c>
      <c r="U308" s="27">
        <v>13891662169</v>
      </c>
      <c r="V308" s="27" t="s">
        <v>134</v>
      </c>
      <c r="W308" s="59">
        <f t="shared" si="13"/>
        <v>25</v>
      </c>
      <c r="X308" s="59">
        <v>25</v>
      </c>
      <c r="Y308" s="59"/>
      <c r="Z308" s="59"/>
      <c r="AA308" s="59"/>
      <c r="AB308" s="27">
        <v>1075</v>
      </c>
      <c r="AC308" s="27">
        <v>77</v>
      </c>
      <c r="AD308" s="34" t="s">
        <v>109</v>
      </c>
      <c r="AE308" s="34" t="s">
        <v>109</v>
      </c>
      <c r="AF308" s="34" t="s">
        <v>109</v>
      </c>
      <c r="AG308" s="34" t="s">
        <v>109</v>
      </c>
      <c r="AH308" s="34" t="s">
        <v>109</v>
      </c>
      <c r="AI308" s="34" t="s">
        <v>135</v>
      </c>
      <c r="AJ308" s="27" t="s">
        <v>2071</v>
      </c>
      <c r="AL308" s="12" t="s">
        <v>725</v>
      </c>
    </row>
    <row r="309" s="12" customFormat="1" ht="84" customHeight="1" spans="1:38">
      <c r="A309" s="27">
        <v>250</v>
      </c>
      <c r="B309" s="27"/>
      <c r="C309" s="27" t="s">
        <v>2351</v>
      </c>
      <c r="D309" s="27" t="s">
        <v>2352</v>
      </c>
      <c r="E309" s="27" t="s">
        <v>92</v>
      </c>
      <c r="F309" s="27" t="s">
        <v>681</v>
      </c>
      <c r="G309" s="27" t="s">
        <v>2353</v>
      </c>
      <c r="H309" s="27" t="s">
        <v>2354</v>
      </c>
      <c r="I309" s="27" t="s">
        <v>2355</v>
      </c>
      <c r="J309" s="27" t="s">
        <v>2356</v>
      </c>
      <c r="K309" s="48">
        <v>1</v>
      </c>
      <c r="L309" s="48">
        <v>1</v>
      </c>
      <c r="M309" s="48">
        <v>1</v>
      </c>
      <c r="N309" s="27" t="s">
        <v>2357</v>
      </c>
      <c r="O309" s="27" t="s">
        <v>2358</v>
      </c>
      <c r="P309" s="27" t="s">
        <v>2066</v>
      </c>
      <c r="Q309" s="60" t="s">
        <v>313</v>
      </c>
      <c r="R309" s="27" t="s">
        <v>2067</v>
      </c>
      <c r="S309" s="27" t="s">
        <v>678</v>
      </c>
      <c r="T309" s="27" t="s">
        <v>673</v>
      </c>
      <c r="U309" s="27">
        <v>15591619099</v>
      </c>
      <c r="V309" s="27" t="s">
        <v>134</v>
      </c>
      <c r="W309" s="59">
        <f t="shared" si="13"/>
        <v>140</v>
      </c>
      <c r="X309" s="59">
        <v>140</v>
      </c>
      <c r="Y309" s="59"/>
      <c r="Z309" s="59"/>
      <c r="AA309" s="59"/>
      <c r="AB309" s="27">
        <v>1075</v>
      </c>
      <c r="AC309" s="27">
        <v>246</v>
      </c>
      <c r="AD309" s="27" t="s">
        <v>109</v>
      </c>
      <c r="AE309" s="27" t="s">
        <v>109</v>
      </c>
      <c r="AF309" s="27" t="s">
        <v>135</v>
      </c>
      <c r="AG309" s="27" t="s">
        <v>109</v>
      </c>
      <c r="AH309" s="27" t="s">
        <v>109</v>
      </c>
      <c r="AI309" s="27" t="s">
        <v>109</v>
      </c>
      <c r="AJ309" s="27" t="s">
        <v>2071</v>
      </c>
      <c r="AL309" s="12" t="s">
        <v>678</v>
      </c>
    </row>
    <row r="310" s="12" customFormat="1" ht="84" customHeight="1" spans="1:38">
      <c r="A310" s="27">
        <v>251</v>
      </c>
      <c r="B310" s="27"/>
      <c r="C310" s="124" t="s">
        <v>2359</v>
      </c>
      <c r="D310" s="124" t="s">
        <v>2360</v>
      </c>
      <c r="E310" s="125" t="s">
        <v>92</v>
      </c>
      <c r="F310" s="124" t="s">
        <v>512</v>
      </c>
      <c r="G310" s="124" t="s">
        <v>2361</v>
      </c>
      <c r="H310" s="27" t="s">
        <v>2060</v>
      </c>
      <c r="I310" s="124" t="s">
        <v>2362</v>
      </c>
      <c r="J310" s="124" t="s">
        <v>2363</v>
      </c>
      <c r="K310" s="27" t="s">
        <v>2063</v>
      </c>
      <c r="L310" s="27" t="s">
        <v>2064</v>
      </c>
      <c r="M310" s="27" t="s">
        <v>721</v>
      </c>
      <c r="N310" s="27" t="s">
        <v>2065</v>
      </c>
      <c r="O310" s="27" t="s">
        <v>2364</v>
      </c>
      <c r="P310" s="27" t="s">
        <v>2066</v>
      </c>
      <c r="Q310" s="60" t="s">
        <v>313</v>
      </c>
      <c r="R310" s="27" t="s">
        <v>2067</v>
      </c>
      <c r="S310" s="124" t="s">
        <v>279</v>
      </c>
      <c r="T310" s="125" t="s">
        <v>2193</v>
      </c>
      <c r="U310" s="124">
        <v>18700635789</v>
      </c>
      <c r="V310" s="27" t="s">
        <v>134</v>
      </c>
      <c r="W310" s="59">
        <f t="shared" si="13"/>
        <v>90</v>
      </c>
      <c r="X310" s="128">
        <v>90</v>
      </c>
      <c r="Y310" s="128"/>
      <c r="Z310" s="128"/>
      <c r="AA310" s="128"/>
      <c r="AB310" s="34">
        <v>325</v>
      </c>
      <c r="AC310" s="27">
        <v>78</v>
      </c>
      <c r="AD310" s="34" t="s">
        <v>109</v>
      </c>
      <c r="AE310" s="34" t="s">
        <v>109</v>
      </c>
      <c r="AF310" s="34" t="s">
        <v>135</v>
      </c>
      <c r="AG310" s="34" t="s">
        <v>109</v>
      </c>
      <c r="AH310" s="34" t="s">
        <v>109</v>
      </c>
      <c r="AI310" s="34" t="s">
        <v>135</v>
      </c>
      <c r="AJ310" s="27" t="s">
        <v>2071</v>
      </c>
      <c r="AL310" s="12" t="s">
        <v>279</v>
      </c>
    </row>
    <row r="311" s="12" customFormat="1" ht="84" customHeight="1" spans="1:38">
      <c r="A311" s="27">
        <v>252</v>
      </c>
      <c r="B311" s="27"/>
      <c r="C311" s="27" t="s">
        <v>2365</v>
      </c>
      <c r="D311" s="27" t="s">
        <v>2366</v>
      </c>
      <c r="E311" s="27" t="s">
        <v>92</v>
      </c>
      <c r="F311" s="27" t="s">
        <v>2367</v>
      </c>
      <c r="G311" s="27" t="s">
        <v>2366</v>
      </c>
      <c r="H311" s="27" t="s">
        <v>2060</v>
      </c>
      <c r="I311" s="27" t="s">
        <v>2368</v>
      </c>
      <c r="J311" s="27" t="s">
        <v>2369</v>
      </c>
      <c r="K311" s="48">
        <v>1</v>
      </c>
      <c r="L311" s="48">
        <v>1</v>
      </c>
      <c r="M311" s="27" t="s">
        <v>2370</v>
      </c>
      <c r="N311" s="27" t="s">
        <v>2065</v>
      </c>
      <c r="O311" s="27"/>
      <c r="P311" s="27" t="s">
        <v>146</v>
      </c>
      <c r="Q311" s="60" t="s">
        <v>313</v>
      </c>
      <c r="R311" s="27" t="s">
        <v>2067</v>
      </c>
      <c r="S311" s="27" t="s">
        <v>1172</v>
      </c>
      <c r="T311" s="27" t="s">
        <v>2371</v>
      </c>
      <c r="U311" s="60">
        <v>18691618001</v>
      </c>
      <c r="V311" s="27" t="s">
        <v>134</v>
      </c>
      <c r="W311" s="59">
        <f t="shared" si="13"/>
        <v>102</v>
      </c>
      <c r="X311" s="59">
        <v>102</v>
      </c>
      <c r="Y311" s="59"/>
      <c r="Z311" s="59"/>
      <c r="AA311" s="59"/>
      <c r="AB311" s="27"/>
      <c r="AC311" s="60"/>
      <c r="AD311" s="27" t="s">
        <v>109</v>
      </c>
      <c r="AE311" s="27" t="s">
        <v>109</v>
      </c>
      <c r="AF311" s="27" t="s">
        <v>135</v>
      </c>
      <c r="AG311" s="27" t="s">
        <v>109</v>
      </c>
      <c r="AH311" s="34" t="s">
        <v>109</v>
      </c>
      <c r="AI311" s="27" t="s">
        <v>109</v>
      </c>
      <c r="AJ311" s="27" t="s">
        <v>2071</v>
      </c>
      <c r="AL311" s="12" t="s">
        <v>1172</v>
      </c>
    </row>
    <row r="312" s="12" customFormat="1" ht="84" customHeight="1" spans="1:38">
      <c r="A312" s="27">
        <v>253</v>
      </c>
      <c r="B312" s="27"/>
      <c r="C312" s="27" t="s">
        <v>2372</v>
      </c>
      <c r="D312" s="27" t="s">
        <v>2373</v>
      </c>
      <c r="E312" s="27" t="s">
        <v>92</v>
      </c>
      <c r="F312" s="27" t="s">
        <v>2367</v>
      </c>
      <c r="G312" s="27" t="s">
        <v>2373</v>
      </c>
      <c r="H312" s="27" t="s">
        <v>2060</v>
      </c>
      <c r="I312" s="27" t="s">
        <v>1688</v>
      </c>
      <c r="J312" s="27" t="s">
        <v>2374</v>
      </c>
      <c r="K312" s="48">
        <v>1</v>
      </c>
      <c r="L312" s="48">
        <v>1</v>
      </c>
      <c r="M312" s="27" t="s">
        <v>2375</v>
      </c>
      <c r="N312" s="27" t="s">
        <v>2065</v>
      </c>
      <c r="O312" s="27"/>
      <c r="P312" s="27" t="s">
        <v>146</v>
      </c>
      <c r="Q312" s="60" t="s">
        <v>313</v>
      </c>
      <c r="R312" s="27" t="s">
        <v>2067</v>
      </c>
      <c r="S312" s="27" t="s">
        <v>1172</v>
      </c>
      <c r="T312" s="27" t="s">
        <v>2371</v>
      </c>
      <c r="U312" s="60">
        <v>18691618001</v>
      </c>
      <c r="V312" s="27" t="s">
        <v>134</v>
      </c>
      <c r="W312" s="59">
        <f t="shared" si="13"/>
        <v>82</v>
      </c>
      <c r="X312" s="59">
        <v>82</v>
      </c>
      <c r="Y312" s="59"/>
      <c r="Z312" s="59"/>
      <c r="AA312" s="59"/>
      <c r="AB312" s="27"/>
      <c r="AC312" s="60"/>
      <c r="AD312" s="27" t="s">
        <v>109</v>
      </c>
      <c r="AE312" s="27" t="s">
        <v>109</v>
      </c>
      <c r="AF312" s="27" t="s">
        <v>135</v>
      </c>
      <c r="AG312" s="27" t="s">
        <v>109</v>
      </c>
      <c r="AH312" s="34" t="s">
        <v>109</v>
      </c>
      <c r="AI312" s="27" t="s">
        <v>109</v>
      </c>
      <c r="AJ312" s="27" t="s">
        <v>2071</v>
      </c>
      <c r="AL312" s="12" t="s">
        <v>1172</v>
      </c>
    </row>
    <row r="313" s="12" customFormat="1" ht="84" customHeight="1" spans="1:38">
      <c r="A313" s="27">
        <v>254</v>
      </c>
      <c r="B313" s="27"/>
      <c r="C313" s="27" t="s">
        <v>2376</v>
      </c>
      <c r="D313" s="27" t="s">
        <v>2377</v>
      </c>
      <c r="E313" s="27" t="s">
        <v>92</v>
      </c>
      <c r="F313" s="27" t="s">
        <v>2367</v>
      </c>
      <c r="G313" s="27" t="s">
        <v>2377</v>
      </c>
      <c r="H313" s="27" t="s">
        <v>2060</v>
      </c>
      <c r="I313" s="27" t="s">
        <v>2378</v>
      </c>
      <c r="J313" s="27" t="s">
        <v>2379</v>
      </c>
      <c r="K313" s="48">
        <v>1</v>
      </c>
      <c r="L313" s="48">
        <v>1</v>
      </c>
      <c r="M313" s="27" t="s">
        <v>2380</v>
      </c>
      <c r="N313" s="27" t="s">
        <v>2065</v>
      </c>
      <c r="O313" s="27"/>
      <c r="P313" s="27" t="s">
        <v>146</v>
      </c>
      <c r="Q313" s="60" t="s">
        <v>313</v>
      </c>
      <c r="R313" s="27" t="s">
        <v>2067</v>
      </c>
      <c r="S313" s="27" t="s">
        <v>1172</v>
      </c>
      <c r="T313" s="27" t="s">
        <v>2371</v>
      </c>
      <c r="U313" s="60">
        <v>18691618001</v>
      </c>
      <c r="V313" s="27" t="s">
        <v>134</v>
      </c>
      <c r="W313" s="59">
        <f t="shared" si="13"/>
        <v>104</v>
      </c>
      <c r="X313" s="59">
        <v>104</v>
      </c>
      <c r="Y313" s="59"/>
      <c r="Z313" s="59"/>
      <c r="AA313" s="59"/>
      <c r="AB313" s="27"/>
      <c r="AC313" s="60"/>
      <c r="AD313" s="27" t="s">
        <v>109</v>
      </c>
      <c r="AE313" s="27" t="s">
        <v>109</v>
      </c>
      <c r="AF313" s="27" t="s">
        <v>135</v>
      </c>
      <c r="AG313" s="27" t="s">
        <v>109</v>
      </c>
      <c r="AH313" s="34" t="s">
        <v>109</v>
      </c>
      <c r="AI313" s="27" t="s">
        <v>109</v>
      </c>
      <c r="AJ313" s="27" t="s">
        <v>2071</v>
      </c>
      <c r="AL313" s="12" t="s">
        <v>1172</v>
      </c>
    </row>
    <row r="314" s="12" customFormat="1" ht="84" customHeight="1" spans="1:38">
      <c r="A314" s="27">
        <v>255</v>
      </c>
      <c r="B314" s="27"/>
      <c r="C314" s="27" t="s">
        <v>2381</v>
      </c>
      <c r="D314" s="27" t="s">
        <v>2382</v>
      </c>
      <c r="E314" s="27" t="s">
        <v>92</v>
      </c>
      <c r="F314" s="27" t="s">
        <v>2367</v>
      </c>
      <c r="G314" s="27" t="s">
        <v>2382</v>
      </c>
      <c r="H314" s="27" t="s">
        <v>2060</v>
      </c>
      <c r="I314" s="27" t="s">
        <v>2378</v>
      </c>
      <c r="J314" s="27" t="s">
        <v>2379</v>
      </c>
      <c r="K314" s="48">
        <v>1</v>
      </c>
      <c r="L314" s="48">
        <v>1</v>
      </c>
      <c r="M314" s="27" t="s">
        <v>2383</v>
      </c>
      <c r="N314" s="27" t="s">
        <v>2065</v>
      </c>
      <c r="O314" s="27"/>
      <c r="P314" s="27" t="s">
        <v>146</v>
      </c>
      <c r="Q314" s="60" t="s">
        <v>313</v>
      </c>
      <c r="R314" s="27" t="s">
        <v>2067</v>
      </c>
      <c r="S314" s="27" t="s">
        <v>1172</v>
      </c>
      <c r="T314" s="27" t="s">
        <v>2371</v>
      </c>
      <c r="U314" s="60">
        <v>18691618001</v>
      </c>
      <c r="V314" s="27" t="s">
        <v>134</v>
      </c>
      <c r="W314" s="59">
        <f t="shared" si="13"/>
        <v>120</v>
      </c>
      <c r="X314" s="59">
        <v>120</v>
      </c>
      <c r="Y314" s="59"/>
      <c r="Z314" s="59"/>
      <c r="AA314" s="59"/>
      <c r="AB314" s="27"/>
      <c r="AC314" s="60"/>
      <c r="AD314" s="27" t="s">
        <v>109</v>
      </c>
      <c r="AE314" s="27" t="s">
        <v>109</v>
      </c>
      <c r="AF314" s="27" t="s">
        <v>135</v>
      </c>
      <c r="AG314" s="27" t="s">
        <v>109</v>
      </c>
      <c r="AH314" s="34" t="s">
        <v>109</v>
      </c>
      <c r="AI314" s="27" t="s">
        <v>109</v>
      </c>
      <c r="AJ314" s="27" t="s">
        <v>2071</v>
      </c>
      <c r="AL314" s="12" t="s">
        <v>1172</v>
      </c>
    </row>
    <row r="315" s="12" customFormat="1" ht="84" customHeight="1" spans="1:38">
      <c r="A315" s="27">
        <v>256</v>
      </c>
      <c r="B315" s="27"/>
      <c r="C315" s="27" t="s">
        <v>2384</v>
      </c>
      <c r="D315" s="27" t="s">
        <v>2385</v>
      </c>
      <c r="E315" s="27" t="s">
        <v>524</v>
      </c>
      <c r="F315" s="27" t="s">
        <v>321</v>
      </c>
      <c r="G315" s="27" t="s">
        <v>2386</v>
      </c>
      <c r="H315" s="27" t="s">
        <v>2060</v>
      </c>
      <c r="I315" s="27" t="s">
        <v>2387</v>
      </c>
      <c r="J315" s="27" t="s">
        <v>2388</v>
      </c>
      <c r="K315" s="27" t="s">
        <v>2063</v>
      </c>
      <c r="L315" s="27" t="s">
        <v>2064</v>
      </c>
      <c r="M315" s="27" t="s">
        <v>721</v>
      </c>
      <c r="N315" s="27" t="s">
        <v>2065</v>
      </c>
      <c r="O315" s="27" t="s">
        <v>2389</v>
      </c>
      <c r="P315" s="27" t="s">
        <v>2066</v>
      </c>
      <c r="Q315" s="60" t="s">
        <v>313</v>
      </c>
      <c r="R315" s="27" t="s">
        <v>2067</v>
      </c>
      <c r="S315" s="27" t="s">
        <v>337</v>
      </c>
      <c r="T315" s="27"/>
      <c r="U315" s="27"/>
      <c r="V315" s="27" t="s">
        <v>134</v>
      </c>
      <c r="W315" s="59">
        <f t="shared" si="13"/>
        <v>200</v>
      </c>
      <c r="X315" s="59">
        <v>200</v>
      </c>
      <c r="Y315" s="59"/>
      <c r="Z315" s="59"/>
      <c r="AA315" s="59"/>
      <c r="AB315" s="27">
        <v>3100</v>
      </c>
      <c r="AC315" s="27">
        <v>62</v>
      </c>
      <c r="AD315" s="34" t="s">
        <v>109</v>
      </c>
      <c r="AE315" s="34" t="s">
        <v>109</v>
      </c>
      <c r="AF315" s="34" t="s">
        <v>109</v>
      </c>
      <c r="AG315" s="34" t="s">
        <v>109</v>
      </c>
      <c r="AH315" s="34" t="s">
        <v>109</v>
      </c>
      <c r="AI315" s="34" t="s">
        <v>135</v>
      </c>
      <c r="AJ315" s="27" t="s">
        <v>2071</v>
      </c>
      <c r="AL315" s="12" t="s">
        <v>337</v>
      </c>
    </row>
    <row r="316" s="12" customFormat="1" ht="65" customHeight="1" spans="1:38">
      <c r="A316" s="27">
        <v>257</v>
      </c>
      <c r="B316" s="27"/>
      <c r="C316" s="27" t="s">
        <v>2390</v>
      </c>
      <c r="D316" s="27" t="s">
        <v>2391</v>
      </c>
      <c r="E316" s="34" t="s">
        <v>92</v>
      </c>
      <c r="F316" s="27" t="s">
        <v>1673</v>
      </c>
      <c r="G316" s="27" t="s">
        <v>2392</v>
      </c>
      <c r="H316" s="27" t="s">
        <v>2060</v>
      </c>
      <c r="I316" s="27" t="s">
        <v>2393</v>
      </c>
      <c r="J316" s="27" t="s">
        <v>2394</v>
      </c>
      <c r="K316" s="27" t="s">
        <v>2063</v>
      </c>
      <c r="L316" s="27" t="s">
        <v>2064</v>
      </c>
      <c r="M316" s="27" t="s">
        <v>721</v>
      </c>
      <c r="N316" s="27" t="s">
        <v>2065</v>
      </c>
      <c r="O316" s="27" t="s">
        <v>2395</v>
      </c>
      <c r="P316" s="27" t="s">
        <v>2066</v>
      </c>
      <c r="Q316" s="60" t="s">
        <v>313</v>
      </c>
      <c r="R316" s="27" t="s">
        <v>2067</v>
      </c>
      <c r="S316" s="27" t="s">
        <v>172</v>
      </c>
      <c r="T316" s="27" t="s">
        <v>2396</v>
      </c>
      <c r="U316" s="27">
        <v>13772825544</v>
      </c>
      <c r="V316" s="27" t="s">
        <v>2397</v>
      </c>
      <c r="W316" s="59">
        <f t="shared" si="13"/>
        <v>140</v>
      </c>
      <c r="X316" s="55">
        <v>140</v>
      </c>
      <c r="Y316" s="55"/>
      <c r="Z316" s="55"/>
      <c r="AA316" s="55"/>
      <c r="AB316" s="34">
        <v>1150</v>
      </c>
      <c r="AC316" s="34">
        <v>51</v>
      </c>
      <c r="AD316" s="34" t="s">
        <v>109</v>
      </c>
      <c r="AE316" s="34" t="s">
        <v>109</v>
      </c>
      <c r="AF316" s="34" t="s">
        <v>109</v>
      </c>
      <c r="AG316" s="34" t="s">
        <v>109</v>
      </c>
      <c r="AH316" s="34" t="s">
        <v>109</v>
      </c>
      <c r="AI316" s="34" t="s">
        <v>109</v>
      </c>
      <c r="AJ316" s="27" t="s">
        <v>2071</v>
      </c>
      <c r="AL316" s="12" t="s">
        <v>172</v>
      </c>
    </row>
    <row r="317" s="13" customFormat="1" ht="48" customHeight="1" spans="1:38">
      <c r="A317" s="27">
        <v>258</v>
      </c>
      <c r="B317" s="27"/>
      <c r="C317" s="27" t="s">
        <v>2398</v>
      </c>
      <c r="D317" s="27" t="s">
        <v>2399</v>
      </c>
      <c r="E317" s="34" t="s">
        <v>92</v>
      </c>
      <c r="F317" s="27" t="s">
        <v>220</v>
      </c>
      <c r="G317" s="27" t="s">
        <v>2400</v>
      </c>
      <c r="H317" s="27" t="s">
        <v>2401</v>
      </c>
      <c r="I317" s="27" t="s">
        <v>2399</v>
      </c>
      <c r="J317" s="27" t="s">
        <v>2399</v>
      </c>
      <c r="K317" s="27" t="s">
        <v>326</v>
      </c>
      <c r="L317" s="27" t="s">
        <v>354</v>
      </c>
      <c r="M317" s="42" t="s">
        <v>2402</v>
      </c>
      <c r="N317" s="27" t="s">
        <v>356</v>
      </c>
      <c r="O317" s="27" t="s">
        <v>357</v>
      </c>
      <c r="P317" s="27" t="s">
        <v>358</v>
      </c>
      <c r="Q317" s="27" t="s">
        <v>359</v>
      </c>
      <c r="R317" s="27" t="s">
        <v>2067</v>
      </c>
      <c r="S317" s="27" t="s">
        <v>231</v>
      </c>
      <c r="T317" s="27" t="s">
        <v>232</v>
      </c>
      <c r="U317" s="27">
        <v>13772805200</v>
      </c>
      <c r="V317" s="27" t="s">
        <v>108</v>
      </c>
      <c r="W317" s="59">
        <f t="shared" si="13"/>
        <v>60</v>
      </c>
      <c r="X317" s="55">
        <v>60</v>
      </c>
      <c r="Y317" s="55"/>
      <c r="Z317" s="55"/>
      <c r="AA317" s="55"/>
      <c r="AB317" s="34">
        <v>605</v>
      </c>
      <c r="AC317" s="34">
        <v>427</v>
      </c>
      <c r="AD317" s="34" t="s">
        <v>135</v>
      </c>
      <c r="AE317" s="34" t="s">
        <v>109</v>
      </c>
      <c r="AF317" s="34" t="s">
        <v>135</v>
      </c>
      <c r="AG317" s="34" t="s">
        <v>109</v>
      </c>
      <c r="AH317" s="34"/>
      <c r="AI317" s="34" t="s">
        <v>109</v>
      </c>
      <c r="AJ317" s="34"/>
      <c r="AK317" s="9" t="s">
        <v>152</v>
      </c>
      <c r="AL317" s="13" t="s">
        <v>231</v>
      </c>
    </row>
    <row r="318" ht="48" customHeight="1" spans="1:38">
      <c r="A318" s="27">
        <v>259</v>
      </c>
      <c r="B318" s="27"/>
      <c r="C318" s="27" t="s">
        <v>2403</v>
      </c>
      <c r="D318" s="27" t="s">
        <v>2404</v>
      </c>
      <c r="E318" s="34" t="s">
        <v>92</v>
      </c>
      <c r="F318" s="27" t="s">
        <v>282</v>
      </c>
      <c r="G318" s="27" t="s">
        <v>2405</v>
      </c>
      <c r="H318" s="27" t="s">
        <v>1708</v>
      </c>
      <c r="I318" s="27" t="s">
        <v>2406</v>
      </c>
      <c r="J318" s="27" t="s">
        <v>2407</v>
      </c>
      <c r="K318" s="126" t="s">
        <v>286</v>
      </c>
      <c r="L318" s="99" t="s">
        <v>2408</v>
      </c>
      <c r="M318" s="99" t="s">
        <v>2409</v>
      </c>
      <c r="N318" s="34" t="s">
        <v>336</v>
      </c>
      <c r="O318" s="27" t="s">
        <v>2410</v>
      </c>
      <c r="P318" s="34" t="s">
        <v>187</v>
      </c>
      <c r="Q318" s="129">
        <v>0.9</v>
      </c>
      <c r="R318" s="34" t="s">
        <v>2067</v>
      </c>
      <c r="S318" s="99" t="s">
        <v>292</v>
      </c>
      <c r="T318" s="99" t="s">
        <v>293</v>
      </c>
      <c r="U318" s="115" t="s">
        <v>294</v>
      </c>
      <c r="V318" s="99" t="s">
        <v>2411</v>
      </c>
      <c r="W318" s="59">
        <f t="shared" si="13"/>
        <v>100</v>
      </c>
      <c r="X318" s="55">
        <v>100</v>
      </c>
      <c r="Y318" s="55"/>
      <c r="Z318" s="55"/>
      <c r="AA318" s="55"/>
      <c r="AB318" s="116">
        <v>933</v>
      </c>
      <c r="AC318" s="116">
        <v>403</v>
      </c>
      <c r="AD318" s="34" t="s">
        <v>135</v>
      </c>
      <c r="AE318" s="34" t="s">
        <v>109</v>
      </c>
      <c r="AF318" s="34" t="s">
        <v>135</v>
      </c>
      <c r="AG318" s="34" t="s">
        <v>109</v>
      </c>
      <c r="AH318" s="34" t="s">
        <v>336</v>
      </c>
      <c r="AI318" s="34" t="s">
        <v>109</v>
      </c>
      <c r="AJ318" s="34" t="s">
        <v>109</v>
      </c>
      <c r="AK318" s="14" t="s">
        <v>152</v>
      </c>
      <c r="AL318" s="13" t="s">
        <v>153</v>
      </c>
    </row>
    <row r="319" ht="48" customHeight="1" spans="1:38">
      <c r="A319" s="27">
        <v>260</v>
      </c>
      <c r="B319" s="27"/>
      <c r="C319" s="27" t="s">
        <v>2412</v>
      </c>
      <c r="D319" s="27" t="s">
        <v>2413</v>
      </c>
      <c r="E319" s="34" t="s">
        <v>92</v>
      </c>
      <c r="F319" s="27" t="s">
        <v>138</v>
      </c>
      <c r="G319" s="27" t="s">
        <v>2414</v>
      </c>
      <c r="H319" s="27" t="s">
        <v>1708</v>
      </c>
      <c r="I319" s="27" t="s">
        <v>2415</v>
      </c>
      <c r="J319" s="34" t="s">
        <v>2416</v>
      </c>
      <c r="K319" s="126" t="s">
        <v>286</v>
      </c>
      <c r="L319" s="99" t="s">
        <v>2408</v>
      </c>
      <c r="M319" s="27" t="s">
        <v>2417</v>
      </c>
      <c r="N319" s="34" t="s">
        <v>336</v>
      </c>
      <c r="O319" s="27" t="s">
        <v>2410</v>
      </c>
      <c r="P319" s="34" t="s">
        <v>187</v>
      </c>
      <c r="Q319" s="129">
        <v>0.9</v>
      </c>
      <c r="R319" s="34" t="s">
        <v>2067</v>
      </c>
      <c r="S319" s="99" t="s">
        <v>148</v>
      </c>
      <c r="T319" s="99" t="s">
        <v>149</v>
      </c>
      <c r="U319" s="116">
        <v>18729653896</v>
      </c>
      <c r="V319" s="99" t="s">
        <v>2411</v>
      </c>
      <c r="W319" s="59">
        <f t="shared" si="13"/>
        <v>700</v>
      </c>
      <c r="X319" s="55">
        <v>700</v>
      </c>
      <c r="Y319" s="55"/>
      <c r="Z319" s="55"/>
      <c r="AA319" s="55"/>
      <c r="AB319" s="116">
        <v>286</v>
      </c>
      <c r="AC319" s="116">
        <v>176</v>
      </c>
      <c r="AD319" s="34" t="s">
        <v>135</v>
      </c>
      <c r="AE319" s="34" t="s">
        <v>109</v>
      </c>
      <c r="AF319" s="34" t="s">
        <v>135</v>
      </c>
      <c r="AG319" s="34" t="s">
        <v>109</v>
      </c>
      <c r="AH319" s="34" t="s">
        <v>336</v>
      </c>
      <c r="AI319" s="34" t="s">
        <v>109</v>
      </c>
      <c r="AJ319" s="34" t="s">
        <v>109</v>
      </c>
      <c r="AK319" s="9" t="s">
        <v>152</v>
      </c>
      <c r="AL319" s="13" t="s">
        <v>153</v>
      </c>
    </row>
    <row r="320" ht="48" customHeight="1" spans="1:38">
      <c r="A320" s="27">
        <v>261</v>
      </c>
      <c r="B320" s="27"/>
      <c r="C320" s="27" t="s">
        <v>2418</v>
      </c>
      <c r="D320" s="27" t="s">
        <v>2404</v>
      </c>
      <c r="E320" s="34" t="s">
        <v>92</v>
      </c>
      <c r="F320" s="27" t="s">
        <v>2287</v>
      </c>
      <c r="G320" s="27" t="s">
        <v>2405</v>
      </c>
      <c r="H320" s="27" t="s">
        <v>1708</v>
      </c>
      <c r="I320" s="27" t="s">
        <v>2406</v>
      </c>
      <c r="J320" s="27" t="s">
        <v>2419</v>
      </c>
      <c r="K320" s="126" t="s">
        <v>286</v>
      </c>
      <c r="L320" s="99" t="s">
        <v>2408</v>
      </c>
      <c r="M320" s="27" t="s">
        <v>2420</v>
      </c>
      <c r="N320" s="34" t="s">
        <v>336</v>
      </c>
      <c r="O320" s="27" t="s">
        <v>2410</v>
      </c>
      <c r="P320" s="34" t="s">
        <v>568</v>
      </c>
      <c r="Q320" s="129">
        <v>0.9</v>
      </c>
      <c r="R320" s="34" t="s">
        <v>2067</v>
      </c>
      <c r="S320" s="99" t="s">
        <v>298</v>
      </c>
      <c r="T320" s="99" t="s">
        <v>299</v>
      </c>
      <c r="U320" s="115" t="s">
        <v>300</v>
      </c>
      <c r="V320" s="99" t="s">
        <v>2411</v>
      </c>
      <c r="W320" s="59">
        <f t="shared" si="13"/>
        <v>100</v>
      </c>
      <c r="X320" s="55">
        <v>100</v>
      </c>
      <c r="Y320" s="55"/>
      <c r="Z320" s="55"/>
      <c r="AA320" s="55"/>
      <c r="AB320" s="116">
        <v>489</v>
      </c>
      <c r="AC320" s="116">
        <v>236</v>
      </c>
      <c r="AD320" s="34" t="s">
        <v>135</v>
      </c>
      <c r="AE320" s="34" t="s">
        <v>109</v>
      </c>
      <c r="AF320" s="34" t="s">
        <v>135</v>
      </c>
      <c r="AG320" s="34" t="s">
        <v>109</v>
      </c>
      <c r="AH320" s="34" t="s">
        <v>336</v>
      </c>
      <c r="AI320" s="34" t="s">
        <v>109</v>
      </c>
      <c r="AJ320" s="34" t="s">
        <v>109</v>
      </c>
      <c r="AK320" s="9" t="s">
        <v>152</v>
      </c>
      <c r="AL320" s="13" t="s">
        <v>153</v>
      </c>
    </row>
    <row r="321" ht="48" customHeight="1" spans="1:38">
      <c r="A321" s="27">
        <v>262</v>
      </c>
      <c r="B321" s="27"/>
      <c r="C321" s="27" t="s">
        <v>2421</v>
      </c>
      <c r="D321" s="27" t="s">
        <v>2422</v>
      </c>
      <c r="E321" s="34" t="s">
        <v>92</v>
      </c>
      <c r="F321" s="27" t="s">
        <v>2287</v>
      </c>
      <c r="G321" s="27" t="s">
        <v>2405</v>
      </c>
      <c r="H321" s="27" t="s">
        <v>1708</v>
      </c>
      <c r="I321" s="27" t="s">
        <v>2423</v>
      </c>
      <c r="J321" s="34" t="s">
        <v>2424</v>
      </c>
      <c r="K321" s="126" t="s">
        <v>286</v>
      </c>
      <c r="L321" s="99" t="s">
        <v>2408</v>
      </c>
      <c r="M321" s="27" t="s">
        <v>2425</v>
      </c>
      <c r="N321" s="34" t="s">
        <v>336</v>
      </c>
      <c r="O321" s="27" t="s">
        <v>2410</v>
      </c>
      <c r="P321" s="27" t="s">
        <v>568</v>
      </c>
      <c r="Q321" s="129">
        <v>0.9</v>
      </c>
      <c r="R321" s="34" t="s">
        <v>2067</v>
      </c>
      <c r="S321" s="99" t="s">
        <v>298</v>
      </c>
      <c r="T321" s="99" t="s">
        <v>299</v>
      </c>
      <c r="U321" s="115" t="s">
        <v>300</v>
      </c>
      <c r="V321" s="99" t="s">
        <v>2411</v>
      </c>
      <c r="W321" s="59">
        <f t="shared" si="13"/>
        <v>240</v>
      </c>
      <c r="X321" s="55">
        <v>240</v>
      </c>
      <c r="Y321" s="55"/>
      <c r="Z321" s="55"/>
      <c r="AA321" s="55"/>
      <c r="AB321" s="116">
        <v>489</v>
      </c>
      <c r="AC321" s="116">
        <v>236</v>
      </c>
      <c r="AD321" s="34" t="s">
        <v>135</v>
      </c>
      <c r="AE321" s="34" t="s">
        <v>109</v>
      </c>
      <c r="AF321" s="34" t="s">
        <v>135</v>
      </c>
      <c r="AG321" s="34" t="s">
        <v>109</v>
      </c>
      <c r="AH321" s="34" t="s">
        <v>336</v>
      </c>
      <c r="AI321" s="34" t="s">
        <v>109</v>
      </c>
      <c r="AJ321" s="34" t="s">
        <v>109</v>
      </c>
      <c r="AK321" s="9" t="s">
        <v>152</v>
      </c>
      <c r="AL321" s="13" t="s">
        <v>153</v>
      </c>
    </row>
    <row r="322" s="12" customFormat="1" ht="48" customHeight="1" spans="1:38">
      <c r="A322" s="27">
        <v>263</v>
      </c>
      <c r="B322" s="81"/>
      <c r="C322" s="27" t="s">
        <v>2426</v>
      </c>
      <c r="D322" s="27" t="s">
        <v>2427</v>
      </c>
      <c r="E322" s="27" t="s">
        <v>92</v>
      </c>
      <c r="F322" s="27" t="s">
        <v>268</v>
      </c>
      <c r="G322" s="27" t="s">
        <v>2428</v>
      </c>
      <c r="H322" s="27" t="s">
        <v>2429</v>
      </c>
      <c r="I322" s="27" t="s">
        <v>2430</v>
      </c>
      <c r="J322" s="32" t="s">
        <v>2431</v>
      </c>
      <c r="K322" s="27" t="s">
        <v>2432</v>
      </c>
      <c r="L322" s="27" t="s">
        <v>2433</v>
      </c>
      <c r="M322" s="27" t="s">
        <v>2434</v>
      </c>
      <c r="N322" s="27" t="s">
        <v>2435</v>
      </c>
      <c r="O322" s="27" t="s">
        <v>2436</v>
      </c>
      <c r="P322" s="27" t="s">
        <v>2437</v>
      </c>
      <c r="Q322" s="48" t="s">
        <v>2438</v>
      </c>
      <c r="R322" s="27" t="s">
        <v>2439</v>
      </c>
      <c r="S322" s="27" t="s">
        <v>529</v>
      </c>
      <c r="T322" s="27" t="s">
        <v>2440</v>
      </c>
      <c r="U322" s="27">
        <v>5516392</v>
      </c>
      <c r="V322" s="27" t="s">
        <v>134</v>
      </c>
      <c r="W322" s="59">
        <f t="shared" ref="W322:W340" si="14">SUM(X322:AA322)</f>
        <v>7</v>
      </c>
      <c r="X322" s="59">
        <v>7</v>
      </c>
      <c r="Y322" s="59"/>
      <c r="Z322" s="59"/>
      <c r="AA322" s="59"/>
      <c r="AB322" s="27">
        <v>1000</v>
      </c>
      <c r="AC322" s="27">
        <v>185</v>
      </c>
      <c r="AD322" s="27" t="s">
        <v>135</v>
      </c>
      <c r="AE322" s="27" t="s">
        <v>109</v>
      </c>
      <c r="AF322" s="27" t="s">
        <v>135</v>
      </c>
      <c r="AG322" s="27" t="s">
        <v>109</v>
      </c>
      <c r="AH322" s="27"/>
      <c r="AI322" s="27" t="s">
        <v>109</v>
      </c>
      <c r="AJ322" s="27"/>
      <c r="AK322" s="13" t="s">
        <v>152</v>
      </c>
      <c r="AL322" s="12" t="s">
        <v>2441</v>
      </c>
    </row>
    <row r="323" s="12" customFormat="1" ht="43" customHeight="1" spans="1:38">
      <c r="A323" s="27">
        <v>264</v>
      </c>
      <c r="B323" s="81"/>
      <c r="C323" s="27" t="s">
        <v>2442</v>
      </c>
      <c r="D323" s="27" t="s">
        <v>2443</v>
      </c>
      <c r="E323" s="27" t="s">
        <v>92</v>
      </c>
      <c r="F323" s="27" t="s">
        <v>2444</v>
      </c>
      <c r="G323" s="27" t="s">
        <v>2445</v>
      </c>
      <c r="H323" s="27" t="s">
        <v>2446</v>
      </c>
      <c r="I323" s="27" t="s">
        <v>2445</v>
      </c>
      <c r="J323" s="27" t="s">
        <v>2431</v>
      </c>
      <c r="K323" s="27" t="s">
        <v>2432</v>
      </c>
      <c r="L323" s="27" t="s">
        <v>2433</v>
      </c>
      <c r="M323" s="27" t="s">
        <v>2434</v>
      </c>
      <c r="N323" s="27" t="s">
        <v>2435</v>
      </c>
      <c r="O323" s="27" t="s">
        <v>2447</v>
      </c>
      <c r="P323" s="27" t="s">
        <v>2437</v>
      </c>
      <c r="Q323" s="48" t="s">
        <v>2438</v>
      </c>
      <c r="R323" s="27" t="s">
        <v>2439</v>
      </c>
      <c r="S323" s="27" t="s">
        <v>2448</v>
      </c>
      <c r="T323" s="27" t="s">
        <v>2440</v>
      </c>
      <c r="U323" s="27">
        <v>5516392</v>
      </c>
      <c r="V323" s="27" t="s">
        <v>134</v>
      </c>
      <c r="W323" s="59">
        <f t="shared" si="14"/>
        <v>7</v>
      </c>
      <c r="X323" s="59">
        <v>7</v>
      </c>
      <c r="Y323" s="59"/>
      <c r="Z323" s="59"/>
      <c r="AA323" s="59"/>
      <c r="AB323" s="27">
        <v>430</v>
      </c>
      <c r="AC323" s="27">
        <v>33</v>
      </c>
      <c r="AD323" s="27" t="s">
        <v>135</v>
      </c>
      <c r="AE323" s="27" t="s">
        <v>109</v>
      </c>
      <c r="AF323" s="27" t="s">
        <v>109</v>
      </c>
      <c r="AG323" s="27" t="s">
        <v>109</v>
      </c>
      <c r="AH323" s="27"/>
      <c r="AI323" s="27" t="s">
        <v>109</v>
      </c>
      <c r="AJ323" s="27"/>
      <c r="AL323" s="12" t="s">
        <v>2441</v>
      </c>
    </row>
    <row r="324" s="12" customFormat="1" ht="48" customHeight="1" spans="1:38">
      <c r="A324" s="27">
        <v>265</v>
      </c>
      <c r="B324" s="81"/>
      <c r="C324" s="27" t="s">
        <v>2449</v>
      </c>
      <c r="D324" s="27" t="s">
        <v>2450</v>
      </c>
      <c r="E324" s="27" t="s">
        <v>92</v>
      </c>
      <c r="F324" s="27" t="s">
        <v>2451</v>
      </c>
      <c r="G324" s="27" t="s">
        <v>2452</v>
      </c>
      <c r="H324" s="27" t="s">
        <v>2453</v>
      </c>
      <c r="I324" s="27" t="s">
        <v>2452</v>
      </c>
      <c r="J324" s="27" t="s">
        <v>2431</v>
      </c>
      <c r="K324" s="27" t="s">
        <v>2432</v>
      </c>
      <c r="L324" s="27" t="s">
        <v>2433</v>
      </c>
      <c r="M324" s="27" t="s">
        <v>2434</v>
      </c>
      <c r="N324" s="27" t="s">
        <v>2435</v>
      </c>
      <c r="O324" s="27" t="s">
        <v>2454</v>
      </c>
      <c r="P324" s="27" t="s">
        <v>2437</v>
      </c>
      <c r="Q324" s="48" t="s">
        <v>2438</v>
      </c>
      <c r="R324" s="27" t="s">
        <v>2439</v>
      </c>
      <c r="S324" s="27" t="s">
        <v>2455</v>
      </c>
      <c r="T324" s="27" t="s">
        <v>2440</v>
      </c>
      <c r="U324" s="27">
        <v>5516392</v>
      </c>
      <c r="V324" s="27" t="s">
        <v>134</v>
      </c>
      <c r="W324" s="59">
        <f t="shared" si="14"/>
        <v>7</v>
      </c>
      <c r="X324" s="59">
        <v>7</v>
      </c>
      <c r="Y324" s="59"/>
      <c r="Z324" s="59"/>
      <c r="AA324" s="59"/>
      <c r="AB324" s="27">
        <v>405</v>
      </c>
      <c r="AC324" s="27">
        <v>38</v>
      </c>
      <c r="AD324" s="27" t="s">
        <v>135</v>
      </c>
      <c r="AE324" s="27" t="s">
        <v>109</v>
      </c>
      <c r="AF324" s="27" t="s">
        <v>135</v>
      </c>
      <c r="AG324" s="27" t="s">
        <v>109</v>
      </c>
      <c r="AH324" s="27"/>
      <c r="AI324" s="27" t="s">
        <v>109</v>
      </c>
      <c r="AJ324" s="27"/>
      <c r="AL324" s="12" t="s">
        <v>2441</v>
      </c>
    </row>
    <row r="325" s="12" customFormat="1" ht="42" customHeight="1" spans="1:38">
      <c r="A325" s="27">
        <v>266</v>
      </c>
      <c r="B325" s="81"/>
      <c r="C325" s="27" t="s">
        <v>2456</v>
      </c>
      <c r="D325" s="27" t="s">
        <v>2457</v>
      </c>
      <c r="E325" s="27" t="s">
        <v>92</v>
      </c>
      <c r="F325" s="27" t="s">
        <v>903</v>
      </c>
      <c r="G325" s="27" t="s">
        <v>2458</v>
      </c>
      <c r="H325" s="27" t="s">
        <v>2459</v>
      </c>
      <c r="I325" s="27" t="s">
        <v>2458</v>
      </c>
      <c r="J325" s="27" t="s">
        <v>2431</v>
      </c>
      <c r="K325" s="27" t="s">
        <v>2432</v>
      </c>
      <c r="L325" s="27" t="s">
        <v>2433</v>
      </c>
      <c r="M325" s="27" t="s">
        <v>2434</v>
      </c>
      <c r="N325" s="27" t="s">
        <v>2435</v>
      </c>
      <c r="O325" s="27" t="s">
        <v>2460</v>
      </c>
      <c r="P325" s="27" t="s">
        <v>2437</v>
      </c>
      <c r="Q325" s="48" t="s">
        <v>2438</v>
      </c>
      <c r="R325" s="27" t="s">
        <v>2439</v>
      </c>
      <c r="S325" s="27" t="s">
        <v>2461</v>
      </c>
      <c r="T325" s="27" t="s">
        <v>2440</v>
      </c>
      <c r="U325" s="27">
        <v>5516392</v>
      </c>
      <c r="V325" s="27" t="s">
        <v>134</v>
      </c>
      <c r="W325" s="59">
        <f t="shared" si="14"/>
        <v>7</v>
      </c>
      <c r="X325" s="59">
        <v>7</v>
      </c>
      <c r="Y325" s="59"/>
      <c r="Z325" s="59"/>
      <c r="AA325" s="59"/>
      <c r="AB325" s="27">
        <v>166</v>
      </c>
      <c r="AC325" s="27">
        <v>44</v>
      </c>
      <c r="AD325" s="27" t="s">
        <v>135</v>
      </c>
      <c r="AE325" s="27" t="s">
        <v>109</v>
      </c>
      <c r="AF325" s="27" t="s">
        <v>135</v>
      </c>
      <c r="AG325" s="27" t="s">
        <v>109</v>
      </c>
      <c r="AH325" s="27"/>
      <c r="AI325" s="27" t="s">
        <v>109</v>
      </c>
      <c r="AJ325" s="27"/>
      <c r="AL325" s="12" t="s">
        <v>2441</v>
      </c>
    </row>
    <row r="326" s="12" customFormat="1" ht="46" customHeight="1" spans="1:38">
      <c r="A326" s="27">
        <v>267</v>
      </c>
      <c r="B326" s="81"/>
      <c r="C326" s="27" t="s">
        <v>2462</v>
      </c>
      <c r="D326" s="27" t="s">
        <v>2463</v>
      </c>
      <c r="E326" s="27" t="s">
        <v>92</v>
      </c>
      <c r="F326" s="27" t="s">
        <v>2464</v>
      </c>
      <c r="G326" s="27" t="s">
        <v>2465</v>
      </c>
      <c r="H326" s="27" t="s">
        <v>2466</v>
      </c>
      <c r="I326" s="27" t="s">
        <v>2465</v>
      </c>
      <c r="J326" s="27" t="s">
        <v>2431</v>
      </c>
      <c r="K326" s="27" t="s">
        <v>2432</v>
      </c>
      <c r="L326" s="27" t="s">
        <v>2433</v>
      </c>
      <c r="M326" s="27" t="s">
        <v>2434</v>
      </c>
      <c r="N326" s="27" t="s">
        <v>2435</v>
      </c>
      <c r="O326" s="27" t="s">
        <v>2467</v>
      </c>
      <c r="P326" s="27" t="s">
        <v>2437</v>
      </c>
      <c r="Q326" s="48" t="s">
        <v>2438</v>
      </c>
      <c r="R326" s="27" t="s">
        <v>2439</v>
      </c>
      <c r="S326" s="27" t="s">
        <v>2468</v>
      </c>
      <c r="T326" s="27" t="s">
        <v>2440</v>
      </c>
      <c r="U326" s="27">
        <v>5516392</v>
      </c>
      <c r="V326" s="27" t="s">
        <v>134</v>
      </c>
      <c r="W326" s="59">
        <f t="shared" si="14"/>
        <v>7</v>
      </c>
      <c r="X326" s="59">
        <v>7</v>
      </c>
      <c r="Y326" s="59"/>
      <c r="Z326" s="59"/>
      <c r="AA326" s="59"/>
      <c r="AB326" s="27">
        <v>280</v>
      </c>
      <c r="AC326" s="27">
        <v>50</v>
      </c>
      <c r="AD326" s="27" t="s">
        <v>135</v>
      </c>
      <c r="AE326" s="27" t="s">
        <v>109</v>
      </c>
      <c r="AF326" s="27" t="s">
        <v>135</v>
      </c>
      <c r="AG326" s="27" t="s">
        <v>109</v>
      </c>
      <c r="AH326" s="27"/>
      <c r="AI326" s="27" t="s">
        <v>109</v>
      </c>
      <c r="AJ326" s="27"/>
      <c r="AL326" s="12" t="s">
        <v>2441</v>
      </c>
    </row>
    <row r="327" s="12" customFormat="1" ht="50" customHeight="1" spans="1:38">
      <c r="A327" s="27">
        <v>268</v>
      </c>
      <c r="B327" s="81"/>
      <c r="C327" s="27" t="s">
        <v>2469</v>
      </c>
      <c r="D327" s="27" t="s">
        <v>2470</v>
      </c>
      <c r="E327" s="27" t="s">
        <v>92</v>
      </c>
      <c r="F327" s="27" t="s">
        <v>663</v>
      </c>
      <c r="G327" s="27" t="s">
        <v>2471</v>
      </c>
      <c r="H327" s="27" t="s">
        <v>2472</v>
      </c>
      <c r="I327" s="27" t="s">
        <v>2471</v>
      </c>
      <c r="J327" s="27" t="s">
        <v>2431</v>
      </c>
      <c r="K327" s="27" t="s">
        <v>2432</v>
      </c>
      <c r="L327" s="27" t="s">
        <v>2433</v>
      </c>
      <c r="M327" s="27" t="s">
        <v>2434</v>
      </c>
      <c r="N327" s="27" t="s">
        <v>2435</v>
      </c>
      <c r="O327" s="27" t="s">
        <v>2473</v>
      </c>
      <c r="P327" s="27" t="s">
        <v>2437</v>
      </c>
      <c r="Q327" s="48" t="s">
        <v>2438</v>
      </c>
      <c r="R327" s="27" t="s">
        <v>2439</v>
      </c>
      <c r="S327" s="27" t="s">
        <v>2474</v>
      </c>
      <c r="T327" s="27" t="s">
        <v>2440</v>
      </c>
      <c r="U327" s="27">
        <v>5516392</v>
      </c>
      <c r="V327" s="27" t="s">
        <v>134</v>
      </c>
      <c r="W327" s="59">
        <f t="shared" si="14"/>
        <v>7</v>
      </c>
      <c r="X327" s="59">
        <v>7</v>
      </c>
      <c r="Y327" s="59"/>
      <c r="Z327" s="59"/>
      <c r="AA327" s="59"/>
      <c r="AB327" s="27">
        <v>620</v>
      </c>
      <c r="AC327" s="27">
        <v>46</v>
      </c>
      <c r="AD327" s="27" t="s">
        <v>135</v>
      </c>
      <c r="AE327" s="27" t="s">
        <v>109</v>
      </c>
      <c r="AF327" s="27" t="s">
        <v>135</v>
      </c>
      <c r="AG327" s="27" t="s">
        <v>109</v>
      </c>
      <c r="AH327" s="27"/>
      <c r="AI327" s="27" t="s">
        <v>109</v>
      </c>
      <c r="AJ327" s="27"/>
      <c r="AL327" s="12" t="s">
        <v>2441</v>
      </c>
    </row>
    <row r="328" s="12" customFormat="1" ht="44" customHeight="1" spans="1:38">
      <c r="A328" s="27">
        <v>269</v>
      </c>
      <c r="B328" s="81"/>
      <c r="C328" s="27" t="s">
        <v>2475</v>
      </c>
      <c r="D328" s="27" t="s">
        <v>2476</v>
      </c>
      <c r="E328" s="27" t="s">
        <v>92</v>
      </c>
      <c r="F328" s="27" t="s">
        <v>1094</v>
      </c>
      <c r="G328" s="27" t="s">
        <v>2477</v>
      </c>
      <c r="H328" s="27" t="s">
        <v>2478</v>
      </c>
      <c r="I328" s="27" t="s">
        <v>2477</v>
      </c>
      <c r="J328" s="27" t="s">
        <v>2431</v>
      </c>
      <c r="K328" s="27" t="s">
        <v>2432</v>
      </c>
      <c r="L328" s="27" t="s">
        <v>2433</v>
      </c>
      <c r="M328" s="27" t="s">
        <v>2434</v>
      </c>
      <c r="N328" s="27" t="s">
        <v>2435</v>
      </c>
      <c r="O328" s="27" t="s">
        <v>2479</v>
      </c>
      <c r="P328" s="27" t="s">
        <v>2437</v>
      </c>
      <c r="Q328" s="48" t="s">
        <v>2438</v>
      </c>
      <c r="R328" s="27" t="s">
        <v>2439</v>
      </c>
      <c r="S328" s="27" t="s">
        <v>2480</v>
      </c>
      <c r="T328" s="27" t="s">
        <v>2440</v>
      </c>
      <c r="U328" s="27">
        <v>5516392</v>
      </c>
      <c r="V328" s="27" t="s">
        <v>134</v>
      </c>
      <c r="W328" s="59">
        <f t="shared" si="14"/>
        <v>7</v>
      </c>
      <c r="X328" s="59">
        <v>7</v>
      </c>
      <c r="Y328" s="59"/>
      <c r="Z328" s="59"/>
      <c r="AA328" s="59"/>
      <c r="AB328" s="27">
        <v>399</v>
      </c>
      <c r="AC328" s="27">
        <v>120</v>
      </c>
      <c r="AD328" s="27" t="s">
        <v>135</v>
      </c>
      <c r="AE328" s="27" t="s">
        <v>109</v>
      </c>
      <c r="AF328" s="27" t="s">
        <v>135</v>
      </c>
      <c r="AG328" s="27" t="s">
        <v>109</v>
      </c>
      <c r="AH328" s="27"/>
      <c r="AI328" s="27" t="s">
        <v>109</v>
      </c>
      <c r="AJ328" s="27"/>
      <c r="AL328" s="12" t="s">
        <v>2441</v>
      </c>
    </row>
    <row r="329" s="12" customFormat="1" ht="46" customHeight="1" spans="1:38">
      <c r="A329" s="27">
        <v>270</v>
      </c>
      <c r="B329" s="81"/>
      <c r="C329" s="27" t="s">
        <v>2481</v>
      </c>
      <c r="D329" s="27" t="s">
        <v>2482</v>
      </c>
      <c r="E329" s="27" t="s">
        <v>92</v>
      </c>
      <c r="F329" s="27" t="s">
        <v>2483</v>
      </c>
      <c r="G329" s="27" t="s">
        <v>2484</v>
      </c>
      <c r="H329" s="27" t="s">
        <v>2485</v>
      </c>
      <c r="I329" s="27" t="s">
        <v>2484</v>
      </c>
      <c r="J329" s="27" t="s">
        <v>2431</v>
      </c>
      <c r="K329" s="27" t="s">
        <v>2432</v>
      </c>
      <c r="L329" s="27" t="s">
        <v>2433</v>
      </c>
      <c r="M329" s="27" t="s">
        <v>2434</v>
      </c>
      <c r="N329" s="27" t="s">
        <v>2435</v>
      </c>
      <c r="O329" s="27" t="s">
        <v>2486</v>
      </c>
      <c r="P329" s="27" t="s">
        <v>2437</v>
      </c>
      <c r="Q329" s="48" t="s">
        <v>2438</v>
      </c>
      <c r="R329" s="27" t="s">
        <v>2439</v>
      </c>
      <c r="S329" s="27" t="s">
        <v>2487</v>
      </c>
      <c r="T329" s="27" t="s">
        <v>2440</v>
      </c>
      <c r="U329" s="27">
        <v>5516392</v>
      </c>
      <c r="V329" s="27" t="s">
        <v>134</v>
      </c>
      <c r="W329" s="59">
        <f t="shared" si="14"/>
        <v>7</v>
      </c>
      <c r="X329" s="59">
        <v>7</v>
      </c>
      <c r="Y329" s="59"/>
      <c r="Z329" s="59"/>
      <c r="AA329" s="59"/>
      <c r="AB329" s="27">
        <v>241</v>
      </c>
      <c r="AC329" s="27">
        <v>81</v>
      </c>
      <c r="AD329" s="27" t="s">
        <v>135</v>
      </c>
      <c r="AE329" s="27" t="s">
        <v>109</v>
      </c>
      <c r="AF329" s="27" t="s">
        <v>109</v>
      </c>
      <c r="AG329" s="27" t="s">
        <v>109</v>
      </c>
      <c r="AH329" s="27"/>
      <c r="AI329" s="27" t="s">
        <v>109</v>
      </c>
      <c r="AJ329" s="27"/>
      <c r="AL329" s="12" t="s">
        <v>2441</v>
      </c>
    </row>
    <row r="330" s="12" customFormat="1" ht="40" customHeight="1" spans="1:38">
      <c r="A330" s="27">
        <v>271</v>
      </c>
      <c r="B330" s="81"/>
      <c r="C330" s="27" t="s">
        <v>2488</v>
      </c>
      <c r="D330" s="27" t="s">
        <v>2489</v>
      </c>
      <c r="E330" s="27" t="s">
        <v>92</v>
      </c>
      <c r="F330" s="27" t="s">
        <v>2490</v>
      </c>
      <c r="G330" s="27" t="s">
        <v>2491</v>
      </c>
      <c r="H330" s="27" t="s">
        <v>2492</v>
      </c>
      <c r="I330" s="27" t="s">
        <v>2491</v>
      </c>
      <c r="J330" s="27" t="s">
        <v>2431</v>
      </c>
      <c r="K330" s="27" t="s">
        <v>2432</v>
      </c>
      <c r="L330" s="27" t="s">
        <v>2433</v>
      </c>
      <c r="M330" s="27" t="s">
        <v>2434</v>
      </c>
      <c r="N330" s="27" t="s">
        <v>2435</v>
      </c>
      <c r="O330" s="27" t="s">
        <v>2493</v>
      </c>
      <c r="P330" s="27" t="s">
        <v>2437</v>
      </c>
      <c r="Q330" s="48" t="s">
        <v>2438</v>
      </c>
      <c r="R330" s="27" t="s">
        <v>2439</v>
      </c>
      <c r="S330" s="27" t="s">
        <v>2494</v>
      </c>
      <c r="T330" s="27" t="s">
        <v>2440</v>
      </c>
      <c r="U330" s="27">
        <v>5516392</v>
      </c>
      <c r="V330" s="27" t="s">
        <v>134</v>
      </c>
      <c r="W330" s="59">
        <f t="shared" si="14"/>
        <v>7</v>
      </c>
      <c r="X330" s="59">
        <v>7</v>
      </c>
      <c r="Y330" s="59"/>
      <c r="Z330" s="59"/>
      <c r="AA330" s="59"/>
      <c r="AB330" s="27">
        <v>335</v>
      </c>
      <c r="AC330" s="27">
        <v>30</v>
      </c>
      <c r="AD330" s="27" t="s">
        <v>135</v>
      </c>
      <c r="AE330" s="27" t="s">
        <v>109</v>
      </c>
      <c r="AF330" s="27" t="s">
        <v>109</v>
      </c>
      <c r="AG330" s="27" t="s">
        <v>109</v>
      </c>
      <c r="AH330" s="27"/>
      <c r="AI330" s="27" t="s">
        <v>109</v>
      </c>
      <c r="AJ330" s="27"/>
      <c r="AL330" s="12" t="s">
        <v>2441</v>
      </c>
    </row>
    <row r="331" s="12" customFormat="1" ht="44" customHeight="1" spans="1:38">
      <c r="A331" s="27">
        <v>272</v>
      </c>
      <c r="B331" s="81"/>
      <c r="C331" s="27" t="s">
        <v>2495</v>
      </c>
      <c r="D331" s="27" t="s">
        <v>2496</v>
      </c>
      <c r="E331" s="27" t="s">
        <v>92</v>
      </c>
      <c r="F331" s="27" t="s">
        <v>1512</v>
      </c>
      <c r="G331" s="27" t="s">
        <v>2497</v>
      </c>
      <c r="H331" s="27" t="s">
        <v>2498</v>
      </c>
      <c r="I331" s="27" t="s">
        <v>2497</v>
      </c>
      <c r="J331" s="27" t="s">
        <v>2431</v>
      </c>
      <c r="K331" s="27" t="s">
        <v>2432</v>
      </c>
      <c r="L331" s="27" t="s">
        <v>2433</v>
      </c>
      <c r="M331" s="27" t="s">
        <v>2434</v>
      </c>
      <c r="N331" s="27" t="s">
        <v>2435</v>
      </c>
      <c r="O331" s="27" t="s">
        <v>2499</v>
      </c>
      <c r="P331" s="27" t="s">
        <v>2437</v>
      </c>
      <c r="Q331" s="48" t="s">
        <v>2438</v>
      </c>
      <c r="R331" s="27" t="s">
        <v>2439</v>
      </c>
      <c r="S331" s="27" t="s">
        <v>2500</v>
      </c>
      <c r="T331" s="27" t="s">
        <v>2440</v>
      </c>
      <c r="U331" s="27">
        <v>5516392</v>
      </c>
      <c r="V331" s="27" t="s">
        <v>134</v>
      </c>
      <c r="W331" s="59">
        <f t="shared" si="14"/>
        <v>7</v>
      </c>
      <c r="X331" s="59">
        <v>7</v>
      </c>
      <c r="Y331" s="59"/>
      <c r="Z331" s="59"/>
      <c r="AA331" s="59"/>
      <c r="AB331" s="27">
        <v>170</v>
      </c>
      <c r="AC331" s="27">
        <v>52</v>
      </c>
      <c r="AD331" s="27" t="s">
        <v>135</v>
      </c>
      <c r="AE331" s="27" t="s">
        <v>109</v>
      </c>
      <c r="AF331" s="27" t="s">
        <v>135</v>
      </c>
      <c r="AG331" s="27" t="s">
        <v>109</v>
      </c>
      <c r="AH331" s="27"/>
      <c r="AI331" s="27" t="s">
        <v>109</v>
      </c>
      <c r="AJ331" s="27"/>
      <c r="AL331" s="12" t="s">
        <v>2441</v>
      </c>
    </row>
    <row r="332" s="12" customFormat="1" ht="47" customHeight="1" spans="1:38">
      <c r="A332" s="27">
        <v>273</v>
      </c>
      <c r="B332" s="81"/>
      <c r="C332" s="27" t="s">
        <v>2501</v>
      </c>
      <c r="D332" s="27" t="s">
        <v>2502</v>
      </c>
      <c r="E332" s="27" t="s">
        <v>92</v>
      </c>
      <c r="F332" s="27" t="s">
        <v>2503</v>
      </c>
      <c r="G332" s="27" t="s">
        <v>2504</v>
      </c>
      <c r="H332" s="27" t="s">
        <v>2505</v>
      </c>
      <c r="I332" s="27" t="s">
        <v>2504</v>
      </c>
      <c r="J332" s="27" t="s">
        <v>2431</v>
      </c>
      <c r="K332" s="27" t="s">
        <v>2432</v>
      </c>
      <c r="L332" s="27" t="s">
        <v>2433</v>
      </c>
      <c r="M332" s="27" t="s">
        <v>2434</v>
      </c>
      <c r="N332" s="27" t="s">
        <v>2435</v>
      </c>
      <c r="O332" s="27" t="s">
        <v>2506</v>
      </c>
      <c r="P332" s="27" t="s">
        <v>2437</v>
      </c>
      <c r="Q332" s="48" t="s">
        <v>2438</v>
      </c>
      <c r="R332" s="27" t="s">
        <v>2439</v>
      </c>
      <c r="S332" s="27" t="s">
        <v>2507</v>
      </c>
      <c r="T332" s="27" t="s">
        <v>2440</v>
      </c>
      <c r="U332" s="27">
        <v>5516392</v>
      </c>
      <c r="V332" s="27" t="s">
        <v>134</v>
      </c>
      <c r="W332" s="59">
        <f t="shared" si="14"/>
        <v>7</v>
      </c>
      <c r="X332" s="59">
        <v>7</v>
      </c>
      <c r="Y332" s="59"/>
      <c r="Z332" s="59"/>
      <c r="AA332" s="59"/>
      <c r="AB332" s="27">
        <v>224</v>
      </c>
      <c r="AC332" s="27">
        <v>4</v>
      </c>
      <c r="AD332" s="27" t="s">
        <v>135</v>
      </c>
      <c r="AE332" s="27" t="s">
        <v>109</v>
      </c>
      <c r="AF332" s="27" t="s">
        <v>135</v>
      </c>
      <c r="AG332" s="27" t="s">
        <v>109</v>
      </c>
      <c r="AH332" s="27"/>
      <c r="AI332" s="27" t="s">
        <v>109</v>
      </c>
      <c r="AJ332" s="27"/>
      <c r="AL332" s="12" t="s">
        <v>2441</v>
      </c>
    </row>
    <row r="333" s="12" customFormat="1" ht="39" customHeight="1" spans="1:38">
      <c r="A333" s="27">
        <v>274</v>
      </c>
      <c r="B333" s="81"/>
      <c r="C333" s="27" t="s">
        <v>2508</v>
      </c>
      <c r="D333" s="27" t="s">
        <v>2509</v>
      </c>
      <c r="E333" s="27" t="s">
        <v>524</v>
      </c>
      <c r="F333" s="27" t="s">
        <v>849</v>
      </c>
      <c r="G333" s="27" t="s">
        <v>2510</v>
      </c>
      <c r="H333" s="27" t="s">
        <v>2511</v>
      </c>
      <c r="I333" s="27" t="s">
        <v>2510</v>
      </c>
      <c r="J333" s="27" t="s">
        <v>2431</v>
      </c>
      <c r="K333" s="27" t="s">
        <v>2432</v>
      </c>
      <c r="L333" s="27" t="s">
        <v>2433</v>
      </c>
      <c r="M333" s="27" t="s">
        <v>2434</v>
      </c>
      <c r="N333" s="27" t="s">
        <v>2435</v>
      </c>
      <c r="O333" s="27" t="s">
        <v>2512</v>
      </c>
      <c r="P333" s="27" t="s">
        <v>2437</v>
      </c>
      <c r="Q333" s="48" t="s">
        <v>2438</v>
      </c>
      <c r="R333" s="27" t="s">
        <v>2439</v>
      </c>
      <c r="S333" s="27" t="s">
        <v>2513</v>
      </c>
      <c r="T333" s="27" t="s">
        <v>2440</v>
      </c>
      <c r="U333" s="27">
        <v>5516392</v>
      </c>
      <c r="V333" s="27" t="s">
        <v>134</v>
      </c>
      <c r="W333" s="59">
        <f t="shared" si="14"/>
        <v>7</v>
      </c>
      <c r="X333" s="59">
        <v>7</v>
      </c>
      <c r="Y333" s="59"/>
      <c r="Z333" s="59"/>
      <c r="AA333" s="59"/>
      <c r="AB333" s="27">
        <v>313</v>
      </c>
      <c r="AC333" s="27">
        <v>51</v>
      </c>
      <c r="AD333" s="27" t="s">
        <v>135</v>
      </c>
      <c r="AE333" s="27" t="s">
        <v>109</v>
      </c>
      <c r="AF333" s="27" t="s">
        <v>109</v>
      </c>
      <c r="AG333" s="27" t="s">
        <v>109</v>
      </c>
      <c r="AH333" s="27"/>
      <c r="AI333" s="27" t="s">
        <v>109</v>
      </c>
      <c r="AJ333" s="27"/>
      <c r="AL333" s="12" t="s">
        <v>2441</v>
      </c>
    </row>
    <row r="334" s="12" customFormat="1" ht="46" customHeight="1" spans="1:38">
      <c r="A334" s="27">
        <v>275</v>
      </c>
      <c r="B334" s="81"/>
      <c r="C334" s="27" t="s">
        <v>2514</v>
      </c>
      <c r="D334" s="27" t="s">
        <v>2515</v>
      </c>
      <c r="E334" s="27" t="s">
        <v>92</v>
      </c>
      <c r="F334" s="27" t="s">
        <v>1122</v>
      </c>
      <c r="G334" s="27" t="s">
        <v>2516</v>
      </c>
      <c r="H334" s="27" t="s">
        <v>2517</v>
      </c>
      <c r="I334" s="27" t="s">
        <v>2518</v>
      </c>
      <c r="J334" s="27" t="s">
        <v>2431</v>
      </c>
      <c r="K334" s="27" t="s">
        <v>2432</v>
      </c>
      <c r="L334" s="27" t="s">
        <v>2433</v>
      </c>
      <c r="M334" s="27" t="s">
        <v>2434</v>
      </c>
      <c r="N334" s="27" t="s">
        <v>2435</v>
      </c>
      <c r="O334" s="27" t="s">
        <v>2519</v>
      </c>
      <c r="P334" s="27" t="s">
        <v>2437</v>
      </c>
      <c r="Q334" s="48" t="s">
        <v>2438</v>
      </c>
      <c r="R334" s="27" t="s">
        <v>2439</v>
      </c>
      <c r="S334" s="27" t="s">
        <v>2520</v>
      </c>
      <c r="T334" s="27" t="s">
        <v>2440</v>
      </c>
      <c r="U334" s="27">
        <v>5516392</v>
      </c>
      <c r="V334" s="27" t="s">
        <v>134</v>
      </c>
      <c r="W334" s="59">
        <f t="shared" si="14"/>
        <v>7</v>
      </c>
      <c r="X334" s="59">
        <v>7</v>
      </c>
      <c r="Y334" s="59"/>
      <c r="Z334" s="59"/>
      <c r="AA334" s="59"/>
      <c r="AB334" s="27">
        <v>1991</v>
      </c>
      <c r="AC334" s="27">
        <v>168</v>
      </c>
      <c r="AD334" s="27" t="s">
        <v>135</v>
      </c>
      <c r="AE334" s="27" t="s">
        <v>109</v>
      </c>
      <c r="AF334" s="27" t="s">
        <v>109</v>
      </c>
      <c r="AG334" s="27" t="s">
        <v>109</v>
      </c>
      <c r="AH334" s="27"/>
      <c r="AI334" s="27" t="s">
        <v>109</v>
      </c>
      <c r="AJ334" s="27"/>
      <c r="AL334" s="12" t="s">
        <v>2441</v>
      </c>
    </row>
    <row r="335" s="12" customFormat="1" ht="45" customHeight="1" spans="1:38">
      <c r="A335" s="27">
        <v>276</v>
      </c>
      <c r="B335" s="81"/>
      <c r="C335" s="27" t="s">
        <v>2521</v>
      </c>
      <c r="D335" s="27" t="s">
        <v>2522</v>
      </c>
      <c r="E335" s="27" t="s">
        <v>92</v>
      </c>
      <c r="F335" s="27" t="s">
        <v>2523</v>
      </c>
      <c r="G335" s="27" t="s">
        <v>2524</v>
      </c>
      <c r="H335" s="27" t="s">
        <v>2525</v>
      </c>
      <c r="I335" s="27" t="s">
        <v>2524</v>
      </c>
      <c r="J335" s="27" t="s">
        <v>2431</v>
      </c>
      <c r="K335" s="27" t="s">
        <v>2432</v>
      </c>
      <c r="L335" s="27" t="s">
        <v>2433</v>
      </c>
      <c r="M335" s="27" t="s">
        <v>2434</v>
      </c>
      <c r="N335" s="27" t="s">
        <v>2435</v>
      </c>
      <c r="O335" s="27" t="s">
        <v>2526</v>
      </c>
      <c r="P335" s="27" t="s">
        <v>2437</v>
      </c>
      <c r="Q335" s="48" t="s">
        <v>2438</v>
      </c>
      <c r="R335" s="27" t="s">
        <v>2439</v>
      </c>
      <c r="S335" s="27" t="s">
        <v>2527</v>
      </c>
      <c r="T335" s="27" t="s">
        <v>2440</v>
      </c>
      <c r="U335" s="27">
        <v>5516392</v>
      </c>
      <c r="V335" s="27" t="s">
        <v>134</v>
      </c>
      <c r="W335" s="59">
        <f t="shared" si="14"/>
        <v>7</v>
      </c>
      <c r="X335" s="59">
        <v>7</v>
      </c>
      <c r="Y335" s="59"/>
      <c r="Z335" s="59"/>
      <c r="AA335" s="59"/>
      <c r="AB335" s="27">
        <v>991</v>
      </c>
      <c r="AC335" s="27">
        <v>60</v>
      </c>
      <c r="AD335" s="27" t="s">
        <v>135</v>
      </c>
      <c r="AE335" s="27" t="s">
        <v>109</v>
      </c>
      <c r="AF335" s="27" t="s">
        <v>109</v>
      </c>
      <c r="AG335" s="27" t="s">
        <v>109</v>
      </c>
      <c r="AH335" s="27"/>
      <c r="AI335" s="27" t="s">
        <v>109</v>
      </c>
      <c r="AJ335" s="27"/>
      <c r="AL335" s="12" t="s">
        <v>2441</v>
      </c>
    </row>
    <row r="336" s="12" customFormat="1" ht="53" customHeight="1" spans="1:38">
      <c r="A336" s="27">
        <v>277</v>
      </c>
      <c r="B336" s="81"/>
      <c r="C336" s="27" t="s">
        <v>2528</v>
      </c>
      <c r="D336" s="27" t="s">
        <v>2529</v>
      </c>
      <c r="E336" s="27" t="s">
        <v>524</v>
      </c>
      <c r="F336" s="27" t="s">
        <v>2530</v>
      </c>
      <c r="G336" s="27" t="s">
        <v>2531</v>
      </c>
      <c r="H336" s="27" t="s">
        <v>2532</v>
      </c>
      <c r="I336" s="27" t="s">
        <v>2531</v>
      </c>
      <c r="J336" s="27" t="s">
        <v>2431</v>
      </c>
      <c r="K336" s="27" t="s">
        <v>2432</v>
      </c>
      <c r="L336" s="27" t="s">
        <v>2433</v>
      </c>
      <c r="M336" s="27" t="s">
        <v>2434</v>
      </c>
      <c r="N336" s="27" t="s">
        <v>2435</v>
      </c>
      <c r="O336" s="27" t="s">
        <v>2533</v>
      </c>
      <c r="P336" s="27" t="s">
        <v>2437</v>
      </c>
      <c r="Q336" s="48" t="s">
        <v>2438</v>
      </c>
      <c r="R336" s="27" t="s">
        <v>2439</v>
      </c>
      <c r="S336" s="27" t="s">
        <v>2534</v>
      </c>
      <c r="T336" s="27" t="s">
        <v>2440</v>
      </c>
      <c r="U336" s="27">
        <v>5516392</v>
      </c>
      <c r="V336" s="27" t="s">
        <v>134</v>
      </c>
      <c r="W336" s="59">
        <f t="shared" si="14"/>
        <v>7</v>
      </c>
      <c r="X336" s="59">
        <v>7</v>
      </c>
      <c r="Y336" s="59"/>
      <c r="Z336" s="59"/>
      <c r="AA336" s="59"/>
      <c r="AB336" s="27">
        <v>298</v>
      </c>
      <c r="AC336" s="27">
        <v>20</v>
      </c>
      <c r="AD336" s="27" t="s">
        <v>135</v>
      </c>
      <c r="AE336" s="27" t="s">
        <v>109</v>
      </c>
      <c r="AF336" s="27" t="s">
        <v>109</v>
      </c>
      <c r="AG336" s="27" t="s">
        <v>109</v>
      </c>
      <c r="AH336" s="27"/>
      <c r="AI336" s="27" t="s">
        <v>109</v>
      </c>
      <c r="AJ336" s="27"/>
      <c r="AL336" s="12" t="s">
        <v>2441</v>
      </c>
    </row>
    <row r="337" s="12" customFormat="1" ht="50" customHeight="1" spans="1:38">
      <c r="A337" s="27">
        <v>278</v>
      </c>
      <c r="B337" s="81"/>
      <c r="C337" s="27" t="s">
        <v>2535</v>
      </c>
      <c r="D337" s="27" t="s">
        <v>2536</v>
      </c>
      <c r="E337" s="27" t="s">
        <v>524</v>
      </c>
      <c r="F337" s="27" t="s">
        <v>2537</v>
      </c>
      <c r="G337" s="27" t="s">
        <v>2538</v>
      </c>
      <c r="H337" s="27" t="s">
        <v>2539</v>
      </c>
      <c r="I337" s="27" t="s">
        <v>2538</v>
      </c>
      <c r="J337" s="27" t="s">
        <v>2431</v>
      </c>
      <c r="K337" s="27" t="s">
        <v>2432</v>
      </c>
      <c r="L337" s="27" t="s">
        <v>2433</v>
      </c>
      <c r="M337" s="60" t="s">
        <v>2434</v>
      </c>
      <c r="N337" s="27" t="s">
        <v>2435</v>
      </c>
      <c r="O337" s="27" t="s">
        <v>2540</v>
      </c>
      <c r="P337" s="27" t="s">
        <v>2437</v>
      </c>
      <c r="Q337" s="48" t="s">
        <v>2438</v>
      </c>
      <c r="R337" s="27" t="s">
        <v>2439</v>
      </c>
      <c r="S337" s="27" t="s">
        <v>2541</v>
      </c>
      <c r="T337" s="27" t="s">
        <v>2440</v>
      </c>
      <c r="U337" s="27">
        <v>5516392</v>
      </c>
      <c r="V337" s="27" t="s">
        <v>134</v>
      </c>
      <c r="W337" s="59">
        <f t="shared" si="14"/>
        <v>7</v>
      </c>
      <c r="X337" s="59">
        <v>7</v>
      </c>
      <c r="Y337" s="59"/>
      <c r="Z337" s="59"/>
      <c r="AA337" s="59"/>
      <c r="AB337" s="27">
        <v>1092</v>
      </c>
      <c r="AC337" s="27">
        <v>219</v>
      </c>
      <c r="AD337" s="27" t="s">
        <v>135</v>
      </c>
      <c r="AE337" s="27" t="s">
        <v>109</v>
      </c>
      <c r="AF337" s="27" t="s">
        <v>109</v>
      </c>
      <c r="AG337" s="27" t="s">
        <v>109</v>
      </c>
      <c r="AH337" s="27"/>
      <c r="AI337" s="27" t="s">
        <v>109</v>
      </c>
      <c r="AJ337" s="27"/>
      <c r="AK337" s="13" t="s">
        <v>152</v>
      </c>
      <c r="AL337" s="12" t="s">
        <v>2441</v>
      </c>
    </row>
    <row r="338" s="12" customFormat="1" ht="45" customHeight="1" spans="1:38">
      <c r="A338" s="27">
        <v>279</v>
      </c>
      <c r="B338" s="81"/>
      <c r="C338" s="27" t="s">
        <v>2542</v>
      </c>
      <c r="D338" s="27" t="s">
        <v>2543</v>
      </c>
      <c r="E338" s="27" t="s">
        <v>92</v>
      </c>
      <c r="F338" s="27" t="s">
        <v>2544</v>
      </c>
      <c r="G338" s="27" t="s">
        <v>2545</v>
      </c>
      <c r="H338" s="27" t="s">
        <v>2546</v>
      </c>
      <c r="I338" s="27" t="s">
        <v>2545</v>
      </c>
      <c r="J338" s="27" t="s">
        <v>2431</v>
      </c>
      <c r="K338" s="27" t="s">
        <v>2432</v>
      </c>
      <c r="L338" s="27" t="s">
        <v>2433</v>
      </c>
      <c r="M338" s="27" t="s">
        <v>2434</v>
      </c>
      <c r="N338" s="27" t="s">
        <v>2435</v>
      </c>
      <c r="O338" s="27" t="s">
        <v>2547</v>
      </c>
      <c r="P338" s="27" t="s">
        <v>2437</v>
      </c>
      <c r="Q338" s="48" t="s">
        <v>2438</v>
      </c>
      <c r="R338" s="27" t="s">
        <v>2439</v>
      </c>
      <c r="S338" s="27" t="s">
        <v>2548</v>
      </c>
      <c r="T338" s="27" t="s">
        <v>2440</v>
      </c>
      <c r="U338" s="27">
        <v>5516392</v>
      </c>
      <c r="V338" s="27" t="s">
        <v>134</v>
      </c>
      <c r="W338" s="59">
        <f t="shared" si="14"/>
        <v>7</v>
      </c>
      <c r="X338" s="59">
        <v>7</v>
      </c>
      <c r="Y338" s="59"/>
      <c r="Z338" s="59"/>
      <c r="AA338" s="59"/>
      <c r="AB338" s="27">
        <v>198</v>
      </c>
      <c r="AC338" s="27">
        <v>66</v>
      </c>
      <c r="AD338" s="27" t="s">
        <v>135</v>
      </c>
      <c r="AE338" s="27" t="s">
        <v>109</v>
      </c>
      <c r="AF338" s="27" t="s">
        <v>135</v>
      </c>
      <c r="AG338" s="27" t="s">
        <v>109</v>
      </c>
      <c r="AH338" s="27"/>
      <c r="AI338" s="27" t="s">
        <v>109</v>
      </c>
      <c r="AJ338" s="27"/>
      <c r="AL338" s="12" t="s">
        <v>2441</v>
      </c>
    </row>
    <row r="339" s="9" customFormat="1" ht="84" customHeight="1" spans="1:38">
      <c r="A339" s="27">
        <v>280</v>
      </c>
      <c r="B339" s="27"/>
      <c r="C339" s="27" t="s">
        <v>2549</v>
      </c>
      <c r="D339" s="27" t="s">
        <v>2550</v>
      </c>
      <c r="E339" s="27" t="s">
        <v>524</v>
      </c>
      <c r="F339" s="27" t="s">
        <v>446</v>
      </c>
      <c r="G339" s="27" t="s">
        <v>2551</v>
      </c>
      <c r="H339" s="27" t="s">
        <v>2552</v>
      </c>
      <c r="I339" s="27" t="s">
        <v>2553</v>
      </c>
      <c r="J339" s="27" t="s">
        <v>2553</v>
      </c>
      <c r="K339" s="27" t="s">
        <v>326</v>
      </c>
      <c r="L339" s="27" t="s">
        <v>2554</v>
      </c>
      <c r="M339" s="27" t="s">
        <v>2555</v>
      </c>
      <c r="N339" s="27" t="s">
        <v>2556</v>
      </c>
      <c r="O339" s="27" t="s">
        <v>2557</v>
      </c>
      <c r="P339" s="27" t="s">
        <v>2558</v>
      </c>
      <c r="Q339" s="27" t="s">
        <v>2559</v>
      </c>
      <c r="R339" s="27" t="s">
        <v>147</v>
      </c>
      <c r="S339" s="27" t="s">
        <v>376</v>
      </c>
      <c r="T339" s="27" t="s">
        <v>377</v>
      </c>
      <c r="U339" s="60">
        <v>5512213</v>
      </c>
      <c r="V339" s="27" t="s">
        <v>134</v>
      </c>
      <c r="W339" s="59">
        <f t="shared" si="14"/>
        <v>37.62</v>
      </c>
      <c r="X339" s="59">
        <v>37.62</v>
      </c>
      <c r="Y339" s="59"/>
      <c r="Z339" s="59"/>
      <c r="AA339" s="59"/>
      <c r="AB339" s="27">
        <v>1069</v>
      </c>
      <c r="AC339" s="27">
        <v>592</v>
      </c>
      <c r="AD339" s="27" t="s">
        <v>135</v>
      </c>
      <c r="AE339" s="27" t="s">
        <v>109</v>
      </c>
      <c r="AF339" s="27" t="s">
        <v>109</v>
      </c>
      <c r="AG339" s="27" t="s">
        <v>109</v>
      </c>
      <c r="AH339" s="27"/>
      <c r="AI339" s="27" t="s">
        <v>109</v>
      </c>
      <c r="AJ339" s="27" t="s">
        <v>109</v>
      </c>
      <c r="AL339" s="12" t="s">
        <v>147</v>
      </c>
    </row>
    <row r="340" s="13" customFormat="1" ht="84" customHeight="1" spans="1:38">
      <c r="A340" s="27">
        <v>281</v>
      </c>
      <c r="B340" s="27"/>
      <c r="C340" s="27" t="s">
        <v>2560</v>
      </c>
      <c r="D340" s="27" t="s">
        <v>2561</v>
      </c>
      <c r="E340" s="27" t="s">
        <v>2562</v>
      </c>
      <c r="F340" s="27" t="s">
        <v>2563</v>
      </c>
      <c r="G340" s="27" t="s">
        <v>2564</v>
      </c>
      <c r="H340" s="27" t="s">
        <v>2552</v>
      </c>
      <c r="I340" s="27" t="s">
        <v>2565</v>
      </c>
      <c r="J340" s="27" t="s">
        <v>2565</v>
      </c>
      <c r="K340" s="27" t="s">
        <v>326</v>
      </c>
      <c r="L340" s="27" t="s">
        <v>2566</v>
      </c>
      <c r="M340" s="27" t="s">
        <v>2567</v>
      </c>
      <c r="N340" s="27" t="s">
        <v>2556</v>
      </c>
      <c r="O340" s="27" t="s">
        <v>2557</v>
      </c>
      <c r="P340" s="27" t="s">
        <v>2558</v>
      </c>
      <c r="Q340" s="27" t="s">
        <v>2559</v>
      </c>
      <c r="R340" s="27" t="s">
        <v>147</v>
      </c>
      <c r="S340" s="27" t="s">
        <v>376</v>
      </c>
      <c r="T340" s="27" t="s">
        <v>377</v>
      </c>
      <c r="U340" s="60">
        <v>5512213</v>
      </c>
      <c r="V340" s="27" t="s">
        <v>134</v>
      </c>
      <c r="W340" s="59">
        <f t="shared" si="14"/>
        <v>4500</v>
      </c>
      <c r="X340" s="59">
        <v>900</v>
      </c>
      <c r="Y340" s="59">
        <v>3600</v>
      </c>
      <c r="Z340" s="59"/>
      <c r="AA340" s="59"/>
      <c r="AB340" s="27">
        <v>10962</v>
      </c>
      <c r="AC340" s="27">
        <v>1390</v>
      </c>
      <c r="AD340" s="27" t="s">
        <v>135</v>
      </c>
      <c r="AE340" s="27" t="s">
        <v>109</v>
      </c>
      <c r="AF340" s="27" t="s">
        <v>109</v>
      </c>
      <c r="AG340" s="27" t="s">
        <v>109</v>
      </c>
      <c r="AH340" s="27"/>
      <c r="AI340" s="27" t="s">
        <v>109</v>
      </c>
      <c r="AJ340" s="27" t="s">
        <v>109</v>
      </c>
      <c r="AL340" s="12" t="s">
        <v>147</v>
      </c>
    </row>
    <row r="341" ht="27" spans="1:36">
      <c r="A341" s="25"/>
      <c r="B341" s="26" t="s">
        <v>2568</v>
      </c>
      <c r="C341" s="25"/>
      <c r="D341" s="25"/>
      <c r="E341" s="25"/>
      <c r="F341" s="25"/>
      <c r="G341" s="25"/>
      <c r="H341" s="25"/>
      <c r="I341" s="25"/>
      <c r="J341" s="25"/>
      <c r="K341" s="25"/>
      <c r="L341" s="25"/>
      <c r="M341" s="25"/>
      <c r="N341" s="25"/>
      <c r="O341" s="25"/>
      <c r="P341" s="25"/>
      <c r="Q341" s="25"/>
      <c r="R341" s="25"/>
      <c r="S341" s="25"/>
      <c r="T341" s="25"/>
      <c r="U341" s="25"/>
      <c r="V341" s="25"/>
      <c r="W341" s="55"/>
      <c r="X341" s="55"/>
      <c r="Y341" s="55"/>
      <c r="Z341" s="55"/>
      <c r="AA341" s="55"/>
      <c r="AB341" s="25"/>
      <c r="AC341" s="25"/>
      <c r="AD341" s="25"/>
      <c r="AE341" s="25"/>
      <c r="AF341" s="25"/>
      <c r="AG341" s="25"/>
      <c r="AH341" s="25"/>
      <c r="AI341" s="25"/>
      <c r="AJ341" s="25"/>
    </row>
    <row r="342" s="9" customFormat="1" ht="27" spans="1:36">
      <c r="A342" s="25"/>
      <c r="B342" s="26" t="s">
        <v>2569</v>
      </c>
      <c r="C342" s="25"/>
      <c r="D342" s="25"/>
      <c r="E342" s="25"/>
      <c r="F342" s="25"/>
      <c r="G342" s="25"/>
      <c r="H342" s="25"/>
      <c r="I342" s="25"/>
      <c r="J342" s="25"/>
      <c r="K342" s="25"/>
      <c r="L342" s="25"/>
      <c r="M342" s="25"/>
      <c r="N342" s="25"/>
      <c r="O342" s="25"/>
      <c r="P342" s="25"/>
      <c r="Q342" s="25"/>
      <c r="R342" s="25"/>
      <c r="S342" s="25"/>
      <c r="T342" s="25"/>
      <c r="U342" s="25"/>
      <c r="V342" s="25"/>
      <c r="W342" s="55">
        <f>X342+Y342+Z342+AA342</f>
        <v>19092.45</v>
      </c>
      <c r="X342" s="55">
        <f>SUM(X343:X429)</f>
        <v>5352.45</v>
      </c>
      <c r="Y342" s="55">
        <f>SUM(Y343:Y429)</f>
        <v>13740</v>
      </c>
      <c r="Z342" s="55">
        <f>SUM(Z343:Z429)</f>
        <v>0</v>
      </c>
      <c r="AA342" s="55">
        <f>SUM(AA343:AA429)</f>
        <v>0</v>
      </c>
      <c r="AB342" s="25"/>
      <c r="AC342" s="25"/>
      <c r="AD342" s="25"/>
      <c r="AE342" s="25"/>
      <c r="AF342" s="25"/>
      <c r="AG342" s="25"/>
      <c r="AH342" s="25"/>
      <c r="AI342" s="25"/>
      <c r="AJ342" s="25"/>
    </row>
    <row r="343" s="13" customFormat="1" ht="84" customHeight="1" spans="1:38">
      <c r="A343" s="27">
        <v>282</v>
      </c>
      <c r="B343" s="27"/>
      <c r="C343" s="27" t="s">
        <v>2570</v>
      </c>
      <c r="D343" s="27" t="s">
        <v>2571</v>
      </c>
      <c r="E343" s="27" t="s">
        <v>92</v>
      </c>
      <c r="F343" s="27" t="s">
        <v>1339</v>
      </c>
      <c r="G343" s="27" t="s">
        <v>2572</v>
      </c>
      <c r="H343" s="27" t="s">
        <v>2573</v>
      </c>
      <c r="I343" s="27" t="s">
        <v>2571</v>
      </c>
      <c r="J343" s="27" t="s">
        <v>2571</v>
      </c>
      <c r="K343" s="27" t="s">
        <v>2574</v>
      </c>
      <c r="L343" s="27" t="s">
        <v>499</v>
      </c>
      <c r="M343" s="27">
        <v>38</v>
      </c>
      <c r="N343" s="27" t="s">
        <v>109</v>
      </c>
      <c r="O343" s="27" t="s">
        <v>2572</v>
      </c>
      <c r="P343" s="27" t="s">
        <v>229</v>
      </c>
      <c r="Q343" s="27" t="s">
        <v>2575</v>
      </c>
      <c r="R343" s="27" t="s">
        <v>2576</v>
      </c>
      <c r="S343" s="27" t="s">
        <v>2577</v>
      </c>
      <c r="T343" s="27" t="s">
        <v>2578</v>
      </c>
      <c r="U343" s="27">
        <v>5512226</v>
      </c>
      <c r="V343" s="27" t="s">
        <v>134</v>
      </c>
      <c r="W343" s="59">
        <f t="shared" ref="W343:W406" si="15">SUM(X343:AA343)</f>
        <v>38</v>
      </c>
      <c r="X343" s="59">
        <v>38</v>
      </c>
      <c r="Y343" s="59"/>
      <c r="Z343" s="59"/>
      <c r="AA343" s="59"/>
      <c r="AB343" s="27">
        <v>1116</v>
      </c>
      <c r="AC343" s="27">
        <v>309</v>
      </c>
      <c r="AD343" s="27" t="s">
        <v>109</v>
      </c>
      <c r="AE343" s="27" t="s">
        <v>109</v>
      </c>
      <c r="AF343" s="27" t="s">
        <v>109</v>
      </c>
      <c r="AG343" s="27" t="s">
        <v>109</v>
      </c>
      <c r="AH343" s="27"/>
      <c r="AI343" s="27" t="s">
        <v>109</v>
      </c>
      <c r="AJ343" s="27"/>
      <c r="AK343" s="13" t="s">
        <v>152</v>
      </c>
      <c r="AL343" s="13" t="s">
        <v>2576</v>
      </c>
    </row>
    <row r="344" s="13" customFormat="1" ht="84" customHeight="1" spans="1:38">
      <c r="A344" s="27">
        <v>283</v>
      </c>
      <c r="B344" s="27"/>
      <c r="C344" s="27" t="s">
        <v>2579</v>
      </c>
      <c r="D344" s="27" t="s">
        <v>2580</v>
      </c>
      <c r="E344" s="27" t="s">
        <v>92</v>
      </c>
      <c r="F344" s="27" t="s">
        <v>930</v>
      </c>
      <c r="G344" s="27" t="s">
        <v>2581</v>
      </c>
      <c r="H344" s="27" t="s">
        <v>2581</v>
      </c>
      <c r="I344" s="27" t="s">
        <v>2580</v>
      </c>
      <c r="J344" s="27" t="s">
        <v>2580</v>
      </c>
      <c r="K344" s="27" t="s">
        <v>2574</v>
      </c>
      <c r="L344" s="27" t="s">
        <v>499</v>
      </c>
      <c r="M344" s="27">
        <v>60</v>
      </c>
      <c r="N344" s="27" t="s">
        <v>109</v>
      </c>
      <c r="O344" s="27" t="s">
        <v>2581</v>
      </c>
      <c r="P344" s="27" t="s">
        <v>229</v>
      </c>
      <c r="Q344" s="27" t="s">
        <v>2575</v>
      </c>
      <c r="R344" s="27" t="s">
        <v>2576</v>
      </c>
      <c r="S344" s="27" t="s">
        <v>2577</v>
      </c>
      <c r="T344" s="27" t="s">
        <v>2578</v>
      </c>
      <c r="U344" s="27">
        <v>5512226</v>
      </c>
      <c r="V344" s="27" t="s">
        <v>134</v>
      </c>
      <c r="W344" s="59">
        <f t="shared" si="15"/>
        <v>60</v>
      </c>
      <c r="X344" s="59">
        <v>60</v>
      </c>
      <c r="Y344" s="59"/>
      <c r="Z344" s="59"/>
      <c r="AA344" s="59"/>
      <c r="AB344" s="27">
        <v>210</v>
      </c>
      <c r="AC344" s="27">
        <v>52</v>
      </c>
      <c r="AD344" s="27" t="s">
        <v>109</v>
      </c>
      <c r="AE344" s="27" t="s">
        <v>109</v>
      </c>
      <c r="AF344" s="27" t="s">
        <v>109</v>
      </c>
      <c r="AG344" s="27" t="s">
        <v>109</v>
      </c>
      <c r="AH344" s="27"/>
      <c r="AI344" s="27" t="s">
        <v>109</v>
      </c>
      <c r="AJ344" s="27"/>
      <c r="AL344" s="13" t="s">
        <v>2576</v>
      </c>
    </row>
    <row r="345" s="12" customFormat="1" ht="84" customHeight="1" spans="1:38">
      <c r="A345" s="27">
        <v>284</v>
      </c>
      <c r="B345" s="27"/>
      <c r="C345" s="27" t="s">
        <v>2582</v>
      </c>
      <c r="D345" s="42" t="s">
        <v>2583</v>
      </c>
      <c r="E345" s="27" t="s">
        <v>92</v>
      </c>
      <c r="F345" s="27" t="s">
        <v>930</v>
      </c>
      <c r="G345" s="131" t="s">
        <v>2584</v>
      </c>
      <c r="H345" s="27" t="s">
        <v>2585</v>
      </c>
      <c r="I345" s="131" t="s">
        <v>2584</v>
      </c>
      <c r="J345" s="27">
        <v>1</v>
      </c>
      <c r="K345" s="27" t="s">
        <v>2574</v>
      </c>
      <c r="L345" s="27" t="s">
        <v>499</v>
      </c>
      <c r="M345" s="27">
        <v>290</v>
      </c>
      <c r="N345" s="27" t="s">
        <v>109</v>
      </c>
      <c r="O345" s="131" t="s">
        <v>2584</v>
      </c>
      <c r="P345" s="27" t="s">
        <v>2586</v>
      </c>
      <c r="Q345" s="27" t="s">
        <v>2587</v>
      </c>
      <c r="R345" s="27" t="s">
        <v>2576</v>
      </c>
      <c r="S345" s="27" t="s">
        <v>2588</v>
      </c>
      <c r="T345" s="27" t="s">
        <v>2578</v>
      </c>
      <c r="U345" s="27">
        <v>5512226</v>
      </c>
      <c r="V345" s="27" t="s">
        <v>134</v>
      </c>
      <c r="W345" s="59">
        <f t="shared" si="15"/>
        <v>290</v>
      </c>
      <c r="X345" s="59">
        <v>290</v>
      </c>
      <c r="Y345" s="59"/>
      <c r="Z345" s="59"/>
      <c r="AA345" s="59"/>
      <c r="AB345" s="27">
        <v>1150</v>
      </c>
      <c r="AC345" s="32">
        <v>57</v>
      </c>
      <c r="AD345" s="27" t="s">
        <v>109</v>
      </c>
      <c r="AE345" s="27" t="s">
        <v>109</v>
      </c>
      <c r="AF345" s="27" t="s">
        <v>109</v>
      </c>
      <c r="AG345" s="27" t="s">
        <v>109</v>
      </c>
      <c r="AH345" s="27"/>
      <c r="AI345" s="27" t="s">
        <v>109</v>
      </c>
      <c r="AJ345" s="27"/>
      <c r="AL345" s="13" t="s">
        <v>2576</v>
      </c>
    </row>
    <row r="346" s="12" customFormat="1" ht="84" customHeight="1" spans="1:38">
      <c r="A346" s="27">
        <v>285</v>
      </c>
      <c r="B346" s="27"/>
      <c r="C346" s="27" t="s">
        <v>2589</v>
      </c>
      <c r="D346" s="42" t="s">
        <v>2590</v>
      </c>
      <c r="E346" s="27" t="s">
        <v>92</v>
      </c>
      <c r="F346" s="27" t="s">
        <v>2591</v>
      </c>
      <c r="G346" s="131" t="s">
        <v>2592</v>
      </c>
      <c r="H346" s="27" t="s">
        <v>2585</v>
      </c>
      <c r="I346" s="131" t="s">
        <v>2592</v>
      </c>
      <c r="J346" s="27">
        <v>1</v>
      </c>
      <c r="K346" s="27" t="s">
        <v>2574</v>
      </c>
      <c r="L346" s="27" t="s">
        <v>499</v>
      </c>
      <c r="M346" s="27">
        <v>87</v>
      </c>
      <c r="N346" s="27" t="s">
        <v>109</v>
      </c>
      <c r="O346" s="131" t="s">
        <v>2592</v>
      </c>
      <c r="P346" s="27" t="s">
        <v>2586</v>
      </c>
      <c r="Q346" s="27" t="s">
        <v>2587</v>
      </c>
      <c r="R346" s="27" t="s">
        <v>2576</v>
      </c>
      <c r="S346" s="27" t="s">
        <v>2588</v>
      </c>
      <c r="T346" s="27" t="s">
        <v>2578</v>
      </c>
      <c r="U346" s="27">
        <v>5512226</v>
      </c>
      <c r="V346" s="27" t="s">
        <v>134</v>
      </c>
      <c r="W346" s="59">
        <f t="shared" si="15"/>
        <v>87</v>
      </c>
      <c r="X346" s="59">
        <v>87</v>
      </c>
      <c r="Y346" s="59"/>
      <c r="Z346" s="59"/>
      <c r="AA346" s="59"/>
      <c r="AB346" s="27">
        <v>300</v>
      </c>
      <c r="AC346" s="27">
        <v>30</v>
      </c>
      <c r="AD346" s="27" t="s">
        <v>109</v>
      </c>
      <c r="AE346" s="27" t="s">
        <v>109</v>
      </c>
      <c r="AF346" s="27" t="s">
        <v>109</v>
      </c>
      <c r="AG346" s="27" t="s">
        <v>109</v>
      </c>
      <c r="AH346" s="27"/>
      <c r="AI346" s="27" t="s">
        <v>109</v>
      </c>
      <c r="AJ346" s="27"/>
      <c r="AL346" s="13" t="s">
        <v>2576</v>
      </c>
    </row>
    <row r="347" s="12" customFormat="1" ht="84" customHeight="1" spans="1:38">
      <c r="A347" s="27">
        <v>286</v>
      </c>
      <c r="B347" s="27"/>
      <c r="C347" s="27" t="s">
        <v>2593</v>
      </c>
      <c r="D347" s="27" t="s">
        <v>2594</v>
      </c>
      <c r="E347" s="27" t="s">
        <v>92</v>
      </c>
      <c r="F347" s="27" t="s">
        <v>2595</v>
      </c>
      <c r="G347" s="94" t="s">
        <v>2596</v>
      </c>
      <c r="H347" s="27" t="s">
        <v>2585</v>
      </c>
      <c r="I347" s="94" t="s">
        <v>2596</v>
      </c>
      <c r="J347" s="27">
        <v>1</v>
      </c>
      <c r="K347" s="27" t="s">
        <v>2574</v>
      </c>
      <c r="L347" s="27" t="s">
        <v>499</v>
      </c>
      <c r="M347" s="132">
        <v>70</v>
      </c>
      <c r="N347" s="27" t="s">
        <v>109</v>
      </c>
      <c r="O347" s="94" t="s">
        <v>2596</v>
      </c>
      <c r="P347" s="27" t="s">
        <v>2586</v>
      </c>
      <c r="Q347" s="27" t="s">
        <v>2587</v>
      </c>
      <c r="R347" s="27" t="s">
        <v>2576</v>
      </c>
      <c r="S347" s="27" t="s">
        <v>2588</v>
      </c>
      <c r="T347" s="27" t="s">
        <v>2578</v>
      </c>
      <c r="U347" s="27">
        <v>5512226</v>
      </c>
      <c r="V347" s="27" t="s">
        <v>134</v>
      </c>
      <c r="W347" s="59">
        <f t="shared" si="15"/>
        <v>70</v>
      </c>
      <c r="X347" s="59">
        <v>70</v>
      </c>
      <c r="Y347" s="59"/>
      <c r="Z347" s="59"/>
      <c r="AA347" s="59"/>
      <c r="AB347" s="27">
        <v>1800</v>
      </c>
      <c r="AC347" s="27">
        <v>61</v>
      </c>
      <c r="AD347" s="27" t="s">
        <v>109</v>
      </c>
      <c r="AE347" s="27" t="s">
        <v>109</v>
      </c>
      <c r="AF347" s="27" t="s">
        <v>109</v>
      </c>
      <c r="AG347" s="27" t="s">
        <v>109</v>
      </c>
      <c r="AH347" s="27"/>
      <c r="AI347" s="27" t="s">
        <v>109</v>
      </c>
      <c r="AJ347" s="27"/>
      <c r="AL347" s="13" t="s">
        <v>2576</v>
      </c>
    </row>
    <row r="348" s="12" customFormat="1" ht="84" customHeight="1" spans="1:38">
      <c r="A348" s="27">
        <v>287</v>
      </c>
      <c r="B348" s="27"/>
      <c r="C348" s="27" t="s">
        <v>2597</v>
      </c>
      <c r="D348" s="27" t="s">
        <v>2598</v>
      </c>
      <c r="E348" s="27" t="s">
        <v>92</v>
      </c>
      <c r="F348" s="27" t="s">
        <v>2599</v>
      </c>
      <c r="G348" s="94" t="s">
        <v>2600</v>
      </c>
      <c r="H348" s="27" t="s">
        <v>2585</v>
      </c>
      <c r="I348" s="94" t="s">
        <v>2600</v>
      </c>
      <c r="J348" s="27">
        <v>1</v>
      </c>
      <c r="K348" s="27" t="s">
        <v>2574</v>
      </c>
      <c r="L348" s="27" t="s">
        <v>499</v>
      </c>
      <c r="M348" s="132">
        <v>24</v>
      </c>
      <c r="N348" s="27" t="s">
        <v>109</v>
      </c>
      <c r="O348" s="94" t="s">
        <v>2600</v>
      </c>
      <c r="P348" s="27" t="s">
        <v>2586</v>
      </c>
      <c r="Q348" s="27" t="s">
        <v>2587</v>
      </c>
      <c r="R348" s="27" t="s">
        <v>2576</v>
      </c>
      <c r="S348" s="27" t="s">
        <v>2588</v>
      </c>
      <c r="T348" s="27" t="s">
        <v>2578</v>
      </c>
      <c r="U348" s="27">
        <v>5512226</v>
      </c>
      <c r="V348" s="27" t="s">
        <v>134</v>
      </c>
      <c r="W348" s="59">
        <f t="shared" si="15"/>
        <v>24</v>
      </c>
      <c r="X348" s="59">
        <v>24</v>
      </c>
      <c r="Y348" s="59"/>
      <c r="Z348" s="59"/>
      <c r="AA348" s="59"/>
      <c r="AB348" s="27">
        <v>160</v>
      </c>
      <c r="AC348" s="27">
        <v>22</v>
      </c>
      <c r="AD348" s="27" t="s">
        <v>109</v>
      </c>
      <c r="AE348" s="27" t="s">
        <v>109</v>
      </c>
      <c r="AF348" s="27" t="s">
        <v>109</v>
      </c>
      <c r="AG348" s="27" t="s">
        <v>109</v>
      </c>
      <c r="AH348" s="27"/>
      <c r="AI348" s="27" t="s">
        <v>109</v>
      </c>
      <c r="AJ348" s="27"/>
      <c r="AL348" s="13" t="s">
        <v>2576</v>
      </c>
    </row>
    <row r="349" s="12" customFormat="1" ht="84" customHeight="1" spans="1:38">
      <c r="A349" s="27">
        <v>288</v>
      </c>
      <c r="B349" s="27"/>
      <c r="C349" s="27" t="s">
        <v>2601</v>
      </c>
      <c r="D349" s="27" t="s">
        <v>2602</v>
      </c>
      <c r="E349" s="27" t="s">
        <v>92</v>
      </c>
      <c r="F349" s="27" t="s">
        <v>2603</v>
      </c>
      <c r="G349" s="94" t="s">
        <v>2604</v>
      </c>
      <c r="H349" s="27" t="s">
        <v>2585</v>
      </c>
      <c r="I349" s="94" t="s">
        <v>2604</v>
      </c>
      <c r="J349" s="27">
        <v>1</v>
      </c>
      <c r="K349" s="27" t="s">
        <v>2574</v>
      </c>
      <c r="L349" s="27" t="s">
        <v>499</v>
      </c>
      <c r="M349" s="132">
        <v>230</v>
      </c>
      <c r="N349" s="27" t="s">
        <v>109</v>
      </c>
      <c r="O349" s="94" t="s">
        <v>2604</v>
      </c>
      <c r="P349" s="27" t="s">
        <v>2586</v>
      </c>
      <c r="Q349" s="27" t="s">
        <v>2587</v>
      </c>
      <c r="R349" s="27" t="s">
        <v>2576</v>
      </c>
      <c r="S349" s="27" t="s">
        <v>2588</v>
      </c>
      <c r="T349" s="27" t="s">
        <v>2578</v>
      </c>
      <c r="U349" s="27">
        <v>5512226</v>
      </c>
      <c r="V349" s="27" t="s">
        <v>134</v>
      </c>
      <c r="W349" s="59">
        <f t="shared" si="15"/>
        <v>230</v>
      </c>
      <c r="X349" s="59">
        <v>230</v>
      </c>
      <c r="Y349" s="59"/>
      <c r="Z349" s="59"/>
      <c r="AA349" s="59"/>
      <c r="AB349" s="27">
        <v>2338</v>
      </c>
      <c r="AC349" s="27">
        <v>124</v>
      </c>
      <c r="AD349" s="27" t="s">
        <v>109</v>
      </c>
      <c r="AE349" s="27" t="s">
        <v>109</v>
      </c>
      <c r="AF349" s="27" t="s">
        <v>109</v>
      </c>
      <c r="AG349" s="27" t="s">
        <v>109</v>
      </c>
      <c r="AH349" s="27"/>
      <c r="AI349" s="27" t="s">
        <v>109</v>
      </c>
      <c r="AJ349" s="27"/>
      <c r="AL349" s="13" t="s">
        <v>2576</v>
      </c>
    </row>
    <row r="350" s="12" customFormat="1" ht="84" customHeight="1" spans="1:38">
      <c r="A350" s="27">
        <v>289</v>
      </c>
      <c r="B350" s="27"/>
      <c r="C350" s="27" t="s">
        <v>2605</v>
      </c>
      <c r="D350" s="27" t="s">
        <v>2606</v>
      </c>
      <c r="E350" s="27" t="s">
        <v>92</v>
      </c>
      <c r="F350" s="27" t="s">
        <v>809</v>
      </c>
      <c r="G350" s="94" t="s">
        <v>2607</v>
      </c>
      <c r="H350" s="27" t="s">
        <v>2585</v>
      </c>
      <c r="I350" s="94" t="s">
        <v>2607</v>
      </c>
      <c r="J350" s="27">
        <v>1</v>
      </c>
      <c r="K350" s="27" t="s">
        <v>2574</v>
      </c>
      <c r="L350" s="27" t="s">
        <v>499</v>
      </c>
      <c r="M350" s="132">
        <v>80</v>
      </c>
      <c r="N350" s="27" t="s">
        <v>109</v>
      </c>
      <c r="O350" s="94" t="s">
        <v>2607</v>
      </c>
      <c r="P350" s="27" t="s">
        <v>2586</v>
      </c>
      <c r="Q350" s="27" t="s">
        <v>2587</v>
      </c>
      <c r="R350" s="27" t="s">
        <v>2576</v>
      </c>
      <c r="S350" s="27" t="s">
        <v>2588</v>
      </c>
      <c r="T350" s="27" t="s">
        <v>2578</v>
      </c>
      <c r="U350" s="27">
        <v>5512226</v>
      </c>
      <c r="V350" s="27" t="s">
        <v>134</v>
      </c>
      <c r="W350" s="59">
        <f t="shared" si="15"/>
        <v>80</v>
      </c>
      <c r="X350" s="59">
        <v>80</v>
      </c>
      <c r="Y350" s="59"/>
      <c r="Z350" s="59"/>
      <c r="AA350" s="59"/>
      <c r="AB350" s="27">
        <v>50</v>
      </c>
      <c r="AC350" s="27">
        <v>14</v>
      </c>
      <c r="AD350" s="27" t="s">
        <v>109</v>
      </c>
      <c r="AE350" s="27" t="s">
        <v>109</v>
      </c>
      <c r="AF350" s="27" t="s">
        <v>109</v>
      </c>
      <c r="AG350" s="27" t="s">
        <v>109</v>
      </c>
      <c r="AH350" s="27"/>
      <c r="AI350" s="27" t="s">
        <v>109</v>
      </c>
      <c r="AJ350" s="27"/>
      <c r="AL350" s="13" t="s">
        <v>2576</v>
      </c>
    </row>
    <row r="351" s="12" customFormat="1" ht="84" customHeight="1" spans="1:38">
      <c r="A351" s="27">
        <v>290</v>
      </c>
      <c r="B351" s="27"/>
      <c r="C351" s="27" t="s">
        <v>2608</v>
      </c>
      <c r="D351" s="27" t="s">
        <v>2609</v>
      </c>
      <c r="E351" s="27" t="s">
        <v>92</v>
      </c>
      <c r="F351" s="27" t="s">
        <v>2610</v>
      </c>
      <c r="G351" s="94" t="s">
        <v>2611</v>
      </c>
      <c r="H351" s="27" t="s">
        <v>2585</v>
      </c>
      <c r="I351" s="94" t="s">
        <v>2611</v>
      </c>
      <c r="J351" s="27">
        <v>1</v>
      </c>
      <c r="K351" s="27" t="s">
        <v>2574</v>
      </c>
      <c r="L351" s="27" t="s">
        <v>499</v>
      </c>
      <c r="M351" s="132">
        <v>62</v>
      </c>
      <c r="N351" s="27" t="s">
        <v>109</v>
      </c>
      <c r="O351" s="94" t="s">
        <v>2611</v>
      </c>
      <c r="P351" s="27" t="s">
        <v>2586</v>
      </c>
      <c r="Q351" s="27" t="s">
        <v>2587</v>
      </c>
      <c r="R351" s="27" t="s">
        <v>2576</v>
      </c>
      <c r="S351" s="27" t="s">
        <v>2588</v>
      </c>
      <c r="T351" s="27" t="s">
        <v>2578</v>
      </c>
      <c r="U351" s="27">
        <v>5512226</v>
      </c>
      <c r="V351" s="27" t="s">
        <v>134</v>
      </c>
      <c r="W351" s="59">
        <f t="shared" si="15"/>
        <v>62</v>
      </c>
      <c r="X351" s="59">
        <v>62</v>
      </c>
      <c r="Y351" s="59"/>
      <c r="Z351" s="59"/>
      <c r="AA351" s="59"/>
      <c r="AB351" s="27">
        <v>762</v>
      </c>
      <c r="AC351" s="27">
        <v>118</v>
      </c>
      <c r="AD351" s="27" t="s">
        <v>109</v>
      </c>
      <c r="AE351" s="27" t="s">
        <v>109</v>
      </c>
      <c r="AF351" s="27" t="s">
        <v>109</v>
      </c>
      <c r="AG351" s="27" t="s">
        <v>109</v>
      </c>
      <c r="AH351" s="27"/>
      <c r="AI351" s="27" t="s">
        <v>109</v>
      </c>
      <c r="AJ351" s="27"/>
      <c r="AL351" s="13" t="s">
        <v>2576</v>
      </c>
    </row>
    <row r="352" s="12" customFormat="1" ht="84" customHeight="1" spans="1:38">
      <c r="A352" s="27">
        <v>291</v>
      </c>
      <c r="B352" s="27"/>
      <c r="C352" s="27" t="s">
        <v>2612</v>
      </c>
      <c r="D352" s="27" t="s">
        <v>2613</v>
      </c>
      <c r="E352" s="27" t="s">
        <v>92</v>
      </c>
      <c r="F352" s="27" t="s">
        <v>1152</v>
      </c>
      <c r="G352" s="94" t="s">
        <v>2614</v>
      </c>
      <c r="H352" s="27" t="s">
        <v>2585</v>
      </c>
      <c r="I352" s="94" t="s">
        <v>2614</v>
      </c>
      <c r="J352" s="27">
        <v>1</v>
      </c>
      <c r="K352" s="27" t="s">
        <v>2574</v>
      </c>
      <c r="L352" s="27" t="s">
        <v>499</v>
      </c>
      <c r="M352" s="132">
        <v>60</v>
      </c>
      <c r="N352" s="27" t="s">
        <v>109</v>
      </c>
      <c r="O352" s="94" t="s">
        <v>2614</v>
      </c>
      <c r="P352" s="27" t="s">
        <v>2586</v>
      </c>
      <c r="Q352" s="27" t="s">
        <v>2587</v>
      </c>
      <c r="R352" s="27" t="s">
        <v>2576</v>
      </c>
      <c r="S352" s="27" t="s">
        <v>2588</v>
      </c>
      <c r="T352" s="27" t="s">
        <v>2578</v>
      </c>
      <c r="U352" s="27">
        <v>5512226</v>
      </c>
      <c r="V352" s="27" t="s">
        <v>134</v>
      </c>
      <c r="W352" s="59">
        <f t="shared" si="15"/>
        <v>60</v>
      </c>
      <c r="X352" s="59">
        <v>60</v>
      </c>
      <c r="Y352" s="59"/>
      <c r="Z352" s="59"/>
      <c r="AA352" s="59"/>
      <c r="AB352" s="27">
        <v>333</v>
      </c>
      <c r="AC352" s="27">
        <v>30</v>
      </c>
      <c r="AD352" s="27" t="s">
        <v>109</v>
      </c>
      <c r="AE352" s="27" t="s">
        <v>109</v>
      </c>
      <c r="AF352" s="27" t="s">
        <v>109</v>
      </c>
      <c r="AG352" s="27" t="s">
        <v>109</v>
      </c>
      <c r="AH352" s="27"/>
      <c r="AI352" s="27" t="s">
        <v>109</v>
      </c>
      <c r="AJ352" s="27"/>
      <c r="AL352" s="13" t="s">
        <v>2576</v>
      </c>
    </row>
    <row r="353" s="12" customFormat="1" ht="84" customHeight="1" spans="1:38">
      <c r="A353" s="27">
        <v>292</v>
      </c>
      <c r="B353" s="27"/>
      <c r="C353" s="27" t="s">
        <v>2615</v>
      </c>
      <c r="D353" s="27" t="s">
        <v>2616</v>
      </c>
      <c r="E353" s="27" t="s">
        <v>92</v>
      </c>
      <c r="F353" s="27" t="s">
        <v>2617</v>
      </c>
      <c r="G353" s="94" t="s">
        <v>2618</v>
      </c>
      <c r="H353" s="27" t="s">
        <v>2585</v>
      </c>
      <c r="I353" s="94" t="s">
        <v>2618</v>
      </c>
      <c r="J353" s="27">
        <v>1</v>
      </c>
      <c r="K353" s="27" t="s">
        <v>2574</v>
      </c>
      <c r="L353" s="27" t="s">
        <v>499</v>
      </c>
      <c r="M353" s="132">
        <v>15</v>
      </c>
      <c r="N353" s="27" t="s">
        <v>109</v>
      </c>
      <c r="O353" s="94" t="s">
        <v>2618</v>
      </c>
      <c r="P353" s="27" t="s">
        <v>2586</v>
      </c>
      <c r="Q353" s="27" t="s">
        <v>2587</v>
      </c>
      <c r="R353" s="27" t="s">
        <v>2576</v>
      </c>
      <c r="S353" s="27" t="s">
        <v>2588</v>
      </c>
      <c r="T353" s="27" t="s">
        <v>2578</v>
      </c>
      <c r="U353" s="27">
        <v>5512226</v>
      </c>
      <c r="V353" s="27" t="s">
        <v>134</v>
      </c>
      <c r="W353" s="59">
        <f t="shared" si="15"/>
        <v>15</v>
      </c>
      <c r="X353" s="59">
        <v>15</v>
      </c>
      <c r="Y353" s="59"/>
      <c r="Z353" s="59"/>
      <c r="AA353" s="59"/>
      <c r="AB353" s="27">
        <v>330</v>
      </c>
      <c r="AC353" s="27">
        <v>5</v>
      </c>
      <c r="AD353" s="27" t="s">
        <v>109</v>
      </c>
      <c r="AE353" s="27" t="s">
        <v>109</v>
      </c>
      <c r="AF353" s="27" t="s">
        <v>109</v>
      </c>
      <c r="AG353" s="27" t="s">
        <v>109</v>
      </c>
      <c r="AH353" s="27"/>
      <c r="AI353" s="27" t="s">
        <v>109</v>
      </c>
      <c r="AJ353" s="27"/>
      <c r="AL353" s="13" t="s">
        <v>2576</v>
      </c>
    </row>
    <row r="354" s="12" customFormat="1" ht="84" customHeight="1" spans="1:38">
      <c r="A354" s="27">
        <v>293</v>
      </c>
      <c r="B354" s="27"/>
      <c r="C354" s="27" t="s">
        <v>2619</v>
      </c>
      <c r="D354" s="27" t="s">
        <v>2620</v>
      </c>
      <c r="E354" s="27" t="s">
        <v>92</v>
      </c>
      <c r="F354" s="27" t="s">
        <v>2621</v>
      </c>
      <c r="G354" s="94" t="s">
        <v>2622</v>
      </c>
      <c r="H354" s="27" t="s">
        <v>2585</v>
      </c>
      <c r="I354" s="94" t="s">
        <v>2622</v>
      </c>
      <c r="J354" s="27">
        <v>1</v>
      </c>
      <c r="K354" s="27" t="s">
        <v>2574</v>
      </c>
      <c r="L354" s="27" t="s">
        <v>499</v>
      </c>
      <c r="M354" s="132">
        <v>88</v>
      </c>
      <c r="N354" s="27" t="s">
        <v>109</v>
      </c>
      <c r="O354" s="94" t="s">
        <v>2622</v>
      </c>
      <c r="P354" s="27" t="s">
        <v>2586</v>
      </c>
      <c r="Q354" s="27" t="s">
        <v>2587</v>
      </c>
      <c r="R354" s="27" t="s">
        <v>2576</v>
      </c>
      <c r="S354" s="27" t="s">
        <v>2588</v>
      </c>
      <c r="T354" s="27" t="s">
        <v>2578</v>
      </c>
      <c r="U354" s="27">
        <v>5512226</v>
      </c>
      <c r="V354" s="27" t="s">
        <v>134</v>
      </c>
      <c r="W354" s="59">
        <f t="shared" si="15"/>
        <v>88</v>
      </c>
      <c r="X354" s="59">
        <v>88</v>
      </c>
      <c r="Y354" s="59"/>
      <c r="Z354" s="59"/>
      <c r="AA354" s="59"/>
      <c r="AB354" s="27">
        <v>600</v>
      </c>
      <c r="AC354" s="27">
        <v>31</v>
      </c>
      <c r="AD354" s="27" t="s">
        <v>109</v>
      </c>
      <c r="AE354" s="27" t="s">
        <v>109</v>
      </c>
      <c r="AF354" s="27" t="s">
        <v>109</v>
      </c>
      <c r="AG354" s="27" t="s">
        <v>109</v>
      </c>
      <c r="AH354" s="27"/>
      <c r="AI354" s="27" t="s">
        <v>109</v>
      </c>
      <c r="AJ354" s="27"/>
      <c r="AL354" s="13" t="s">
        <v>2576</v>
      </c>
    </row>
    <row r="355" s="12" customFormat="1" ht="84" customHeight="1" spans="1:38">
      <c r="A355" s="27">
        <v>294</v>
      </c>
      <c r="B355" s="27"/>
      <c r="C355" s="27" t="s">
        <v>2623</v>
      </c>
      <c r="D355" s="27" t="s">
        <v>2624</v>
      </c>
      <c r="E355" s="27" t="s">
        <v>92</v>
      </c>
      <c r="F355" s="27" t="s">
        <v>2625</v>
      </c>
      <c r="G355" s="94" t="s">
        <v>2626</v>
      </c>
      <c r="H355" s="27" t="s">
        <v>2585</v>
      </c>
      <c r="I355" s="94" t="s">
        <v>2626</v>
      </c>
      <c r="J355" s="27">
        <v>1</v>
      </c>
      <c r="K355" s="27" t="s">
        <v>2574</v>
      </c>
      <c r="L355" s="27" t="s">
        <v>499</v>
      </c>
      <c r="M355" s="132">
        <v>65</v>
      </c>
      <c r="N355" s="27" t="s">
        <v>109</v>
      </c>
      <c r="O355" s="94" t="s">
        <v>2626</v>
      </c>
      <c r="P355" s="27" t="s">
        <v>2586</v>
      </c>
      <c r="Q355" s="27" t="s">
        <v>2587</v>
      </c>
      <c r="R355" s="27" t="s">
        <v>2576</v>
      </c>
      <c r="S355" s="27" t="s">
        <v>2588</v>
      </c>
      <c r="T355" s="27" t="s">
        <v>2578</v>
      </c>
      <c r="U355" s="27">
        <v>5512226</v>
      </c>
      <c r="V355" s="27" t="s">
        <v>134</v>
      </c>
      <c r="W355" s="59">
        <f t="shared" si="15"/>
        <v>65</v>
      </c>
      <c r="X355" s="59">
        <v>65</v>
      </c>
      <c r="Y355" s="59"/>
      <c r="Z355" s="59"/>
      <c r="AA355" s="59"/>
      <c r="AB355" s="27">
        <v>769</v>
      </c>
      <c r="AC355" s="27">
        <v>112</v>
      </c>
      <c r="AD355" s="27" t="s">
        <v>109</v>
      </c>
      <c r="AE355" s="27" t="s">
        <v>109</v>
      </c>
      <c r="AF355" s="27" t="s">
        <v>109</v>
      </c>
      <c r="AG355" s="27" t="s">
        <v>109</v>
      </c>
      <c r="AH355" s="27"/>
      <c r="AI355" s="27" t="s">
        <v>109</v>
      </c>
      <c r="AJ355" s="27"/>
      <c r="AL355" s="13" t="s">
        <v>2576</v>
      </c>
    </row>
    <row r="356" s="12" customFormat="1" ht="84" customHeight="1" spans="1:38">
      <c r="A356" s="27">
        <v>295</v>
      </c>
      <c r="B356" s="27"/>
      <c r="C356" s="27" t="s">
        <v>2627</v>
      </c>
      <c r="D356" s="27" t="s">
        <v>2628</v>
      </c>
      <c r="E356" s="27" t="s">
        <v>92</v>
      </c>
      <c r="F356" s="27" t="s">
        <v>1094</v>
      </c>
      <c r="G356" s="94" t="s">
        <v>2629</v>
      </c>
      <c r="H356" s="27" t="s">
        <v>2585</v>
      </c>
      <c r="I356" s="94" t="s">
        <v>2629</v>
      </c>
      <c r="J356" s="27">
        <v>1</v>
      </c>
      <c r="K356" s="27" t="s">
        <v>2574</v>
      </c>
      <c r="L356" s="27" t="s">
        <v>499</v>
      </c>
      <c r="M356" s="132">
        <v>28</v>
      </c>
      <c r="N356" s="27" t="s">
        <v>109</v>
      </c>
      <c r="O356" s="94" t="s">
        <v>2629</v>
      </c>
      <c r="P356" s="27" t="s">
        <v>2586</v>
      </c>
      <c r="Q356" s="27" t="s">
        <v>2587</v>
      </c>
      <c r="R356" s="27" t="s">
        <v>2576</v>
      </c>
      <c r="S356" s="27" t="s">
        <v>2588</v>
      </c>
      <c r="T356" s="27" t="s">
        <v>2578</v>
      </c>
      <c r="U356" s="27">
        <v>5512226</v>
      </c>
      <c r="V356" s="27" t="s">
        <v>134</v>
      </c>
      <c r="W356" s="59">
        <f t="shared" si="15"/>
        <v>28</v>
      </c>
      <c r="X356" s="59">
        <v>28</v>
      </c>
      <c r="Y356" s="59"/>
      <c r="Z356" s="59"/>
      <c r="AA356" s="59"/>
      <c r="AB356" s="27">
        <v>420</v>
      </c>
      <c r="AC356" s="27">
        <v>60</v>
      </c>
      <c r="AD356" s="27" t="s">
        <v>109</v>
      </c>
      <c r="AE356" s="27" t="s">
        <v>109</v>
      </c>
      <c r="AF356" s="27" t="s">
        <v>109</v>
      </c>
      <c r="AG356" s="27" t="s">
        <v>109</v>
      </c>
      <c r="AH356" s="27"/>
      <c r="AI356" s="27" t="s">
        <v>109</v>
      </c>
      <c r="AJ356" s="27"/>
      <c r="AL356" s="13" t="s">
        <v>2576</v>
      </c>
    </row>
    <row r="357" s="12" customFormat="1" ht="84" customHeight="1" spans="1:38">
      <c r="A357" s="27">
        <v>296</v>
      </c>
      <c r="B357" s="27"/>
      <c r="C357" s="27" t="s">
        <v>2630</v>
      </c>
      <c r="D357" s="27" t="s">
        <v>2631</v>
      </c>
      <c r="E357" s="27" t="s">
        <v>92</v>
      </c>
      <c r="F357" s="27" t="s">
        <v>1895</v>
      </c>
      <c r="G357" s="94" t="s">
        <v>2632</v>
      </c>
      <c r="H357" s="27" t="s">
        <v>2585</v>
      </c>
      <c r="I357" s="94" t="s">
        <v>2632</v>
      </c>
      <c r="J357" s="27">
        <v>1</v>
      </c>
      <c r="K357" s="27" t="s">
        <v>2574</v>
      </c>
      <c r="L357" s="27" t="s">
        <v>499</v>
      </c>
      <c r="M357" s="132">
        <v>36</v>
      </c>
      <c r="N357" s="27" t="s">
        <v>109</v>
      </c>
      <c r="O357" s="94" t="s">
        <v>2632</v>
      </c>
      <c r="P357" s="27" t="s">
        <v>2586</v>
      </c>
      <c r="Q357" s="27" t="s">
        <v>2587</v>
      </c>
      <c r="R357" s="27" t="s">
        <v>2576</v>
      </c>
      <c r="S357" s="27" t="s">
        <v>2588</v>
      </c>
      <c r="T357" s="27" t="s">
        <v>2578</v>
      </c>
      <c r="U357" s="27">
        <v>5512226</v>
      </c>
      <c r="V357" s="27" t="s">
        <v>134</v>
      </c>
      <c r="W357" s="59">
        <f t="shared" si="15"/>
        <v>36</v>
      </c>
      <c r="X357" s="59">
        <v>36</v>
      </c>
      <c r="Y357" s="59"/>
      <c r="Z357" s="59"/>
      <c r="AA357" s="59"/>
      <c r="AB357" s="27">
        <v>2925</v>
      </c>
      <c r="AC357" s="27">
        <v>303</v>
      </c>
      <c r="AD357" s="27" t="s">
        <v>109</v>
      </c>
      <c r="AE357" s="27" t="s">
        <v>109</v>
      </c>
      <c r="AF357" s="27" t="s">
        <v>109</v>
      </c>
      <c r="AG357" s="27" t="s">
        <v>109</v>
      </c>
      <c r="AH357" s="27"/>
      <c r="AI357" s="27" t="s">
        <v>109</v>
      </c>
      <c r="AJ357" s="27"/>
      <c r="AL357" s="13" t="s">
        <v>2576</v>
      </c>
    </row>
    <row r="358" s="12" customFormat="1" ht="84" customHeight="1" spans="1:38">
      <c r="A358" s="27">
        <v>297</v>
      </c>
      <c r="B358" s="27"/>
      <c r="C358" s="27" t="s">
        <v>2633</v>
      </c>
      <c r="D358" s="27" t="s">
        <v>2634</v>
      </c>
      <c r="E358" s="27" t="s">
        <v>92</v>
      </c>
      <c r="F358" s="27" t="s">
        <v>2503</v>
      </c>
      <c r="G358" s="94" t="s">
        <v>2635</v>
      </c>
      <c r="H358" s="27" t="s">
        <v>2585</v>
      </c>
      <c r="I358" s="94" t="s">
        <v>2635</v>
      </c>
      <c r="J358" s="27">
        <v>1</v>
      </c>
      <c r="K358" s="27" t="s">
        <v>2574</v>
      </c>
      <c r="L358" s="27" t="s">
        <v>499</v>
      </c>
      <c r="M358" s="132">
        <v>33</v>
      </c>
      <c r="N358" s="27" t="s">
        <v>109</v>
      </c>
      <c r="O358" s="94" t="s">
        <v>2635</v>
      </c>
      <c r="P358" s="27" t="s">
        <v>2586</v>
      </c>
      <c r="Q358" s="27" t="s">
        <v>2587</v>
      </c>
      <c r="R358" s="27" t="s">
        <v>2576</v>
      </c>
      <c r="S358" s="27" t="s">
        <v>2588</v>
      </c>
      <c r="T358" s="27" t="s">
        <v>2578</v>
      </c>
      <c r="U358" s="27">
        <v>5512226</v>
      </c>
      <c r="V358" s="27" t="s">
        <v>134</v>
      </c>
      <c r="W358" s="59">
        <f t="shared" si="15"/>
        <v>33</v>
      </c>
      <c r="X358" s="59">
        <v>33</v>
      </c>
      <c r="Y358" s="59"/>
      <c r="Z358" s="59"/>
      <c r="AA358" s="59"/>
      <c r="AB358" s="27">
        <v>1791</v>
      </c>
      <c r="AC358" s="27">
        <v>600</v>
      </c>
      <c r="AD358" s="27" t="s">
        <v>109</v>
      </c>
      <c r="AE358" s="27" t="s">
        <v>109</v>
      </c>
      <c r="AF358" s="27" t="s">
        <v>109</v>
      </c>
      <c r="AG358" s="27" t="s">
        <v>109</v>
      </c>
      <c r="AH358" s="27"/>
      <c r="AI358" s="27" t="s">
        <v>109</v>
      </c>
      <c r="AJ358" s="27"/>
      <c r="AL358" s="13" t="s">
        <v>2576</v>
      </c>
    </row>
    <row r="359" s="12" customFormat="1" ht="84" customHeight="1" spans="1:38">
      <c r="A359" s="27">
        <v>298</v>
      </c>
      <c r="B359" s="27"/>
      <c r="C359" s="27" t="s">
        <v>2636</v>
      </c>
      <c r="D359" s="42" t="s">
        <v>2637</v>
      </c>
      <c r="E359" s="27" t="s">
        <v>92</v>
      </c>
      <c r="F359" s="27" t="s">
        <v>2638</v>
      </c>
      <c r="G359" s="131" t="s">
        <v>2639</v>
      </c>
      <c r="H359" s="27" t="s">
        <v>2585</v>
      </c>
      <c r="I359" s="131" t="s">
        <v>2639</v>
      </c>
      <c r="J359" s="27">
        <v>1</v>
      </c>
      <c r="K359" s="27" t="s">
        <v>2574</v>
      </c>
      <c r="L359" s="27" t="s">
        <v>499</v>
      </c>
      <c r="M359" s="27">
        <v>40</v>
      </c>
      <c r="N359" s="27" t="s">
        <v>109</v>
      </c>
      <c r="O359" s="131" t="s">
        <v>2639</v>
      </c>
      <c r="P359" s="27" t="s">
        <v>2586</v>
      </c>
      <c r="Q359" s="27" t="s">
        <v>2587</v>
      </c>
      <c r="R359" s="27" t="s">
        <v>2576</v>
      </c>
      <c r="S359" s="27" t="s">
        <v>2588</v>
      </c>
      <c r="T359" s="27" t="s">
        <v>2578</v>
      </c>
      <c r="U359" s="27">
        <v>5512226</v>
      </c>
      <c r="V359" s="27" t="s">
        <v>134</v>
      </c>
      <c r="W359" s="59">
        <f t="shared" si="15"/>
        <v>40</v>
      </c>
      <c r="X359" s="59">
        <v>40</v>
      </c>
      <c r="Y359" s="59"/>
      <c r="Z359" s="59"/>
      <c r="AA359" s="59"/>
      <c r="AB359" s="27">
        <v>890</v>
      </c>
      <c r="AC359" s="27">
        <v>303</v>
      </c>
      <c r="AD359" s="27" t="s">
        <v>109</v>
      </c>
      <c r="AE359" s="27" t="s">
        <v>109</v>
      </c>
      <c r="AF359" s="27" t="s">
        <v>109</v>
      </c>
      <c r="AG359" s="27" t="s">
        <v>109</v>
      </c>
      <c r="AH359" s="27"/>
      <c r="AI359" s="27" t="s">
        <v>109</v>
      </c>
      <c r="AJ359" s="27"/>
      <c r="AL359" s="13" t="s">
        <v>2576</v>
      </c>
    </row>
    <row r="360" s="12" customFormat="1" ht="84" customHeight="1" spans="1:38">
      <c r="A360" s="27">
        <v>299</v>
      </c>
      <c r="B360" s="27"/>
      <c r="C360" s="27" t="s">
        <v>2640</v>
      </c>
      <c r="D360" s="27" t="s">
        <v>2641</v>
      </c>
      <c r="E360" s="27" t="s">
        <v>92</v>
      </c>
      <c r="F360" s="27" t="s">
        <v>1872</v>
      </c>
      <c r="G360" s="94" t="s">
        <v>2642</v>
      </c>
      <c r="H360" s="27" t="s">
        <v>2585</v>
      </c>
      <c r="I360" s="94" t="s">
        <v>2642</v>
      </c>
      <c r="J360" s="27">
        <v>1</v>
      </c>
      <c r="K360" s="27" t="s">
        <v>2574</v>
      </c>
      <c r="L360" s="27" t="s">
        <v>499</v>
      </c>
      <c r="M360" s="132">
        <v>55</v>
      </c>
      <c r="N360" s="27" t="s">
        <v>109</v>
      </c>
      <c r="O360" s="94" t="s">
        <v>2642</v>
      </c>
      <c r="P360" s="27" t="s">
        <v>2586</v>
      </c>
      <c r="Q360" s="27" t="s">
        <v>2587</v>
      </c>
      <c r="R360" s="27" t="s">
        <v>2576</v>
      </c>
      <c r="S360" s="27" t="s">
        <v>2588</v>
      </c>
      <c r="T360" s="27" t="s">
        <v>2578</v>
      </c>
      <c r="U360" s="27">
        <v>5512226</v>
      </c>
      <c r="V360" s="27" t="s">
        <v>134</v>
      </c>
      <c r="W360" s="59">
        <f t="shared" si="15"/>
        <v>55</v>
      </c>
      <c r="X360" s="59">
        <v>55</v>
      </c>
      <c r="Y360" s="59"/>
      <c r="Z360" s="59"/>
      <c r="AA360" s="59"/>
      <c r="AB360" s="27">
        <v>877</v>
      </c>
      <c r="AC360" s="27">
        <v>99</v>
      </c>
      <c r="AD360" s="27" t="s">
        <v>109</v>
      </c>
      <c r="AE360" s="27" t="s">
        <v>109</v>
      </c>
      <c r="AF360" s="27" t="s">
        <v>109</v>
      </c>
      <c r="AG360" s="27" t="s">
        <v>109</v>
      </c>
      <c r="AH360" s="27"/>
      <c r="AI360" s="27" t="s">
        <v>109</v>
      </c>
      <c r="AJ360" s="27"/>
      <c r="AL360" s="13" t="s">
        <v>2576</v>
      </c>
    </row>
    <row r="361" s="12" customFormat="1" ht="84" customHeight="1" spans="1:38">
      <c r="A361" s="27">
        <v>300</v>
      </c>
      <c r="B361" s="27"/>
      <c r="C361" s="27" t="s">
        <v>2643</v>
      </c>
      <c r="D361" s="27" t="s">
        <v>2644</v>
      </c>
      <c r="E361" s="27" t="s">
        <v>92</v>
      </c>
      <c r="F361" s="27" t="s">
        <v>2645</v>
      </c>
      <c r="G361" s="94" t="s">
        <v>2646</v>
      </c>
      <c r="H361" s="27" t="s">
        <v>2585</v>
      </c>
      <c r="I361" s="94" t="s">
        <v>2646</v>
      </c>
      <c r="J361" s="27">
        <v>1</v>
      </c>
      <c r="K361" s="27" t="s">
        <v>2574</v>
      </c>
      <c r="L361" s="27" t="s">
        <v>499</v>
      </c>
      <c r="M361" s="132">
        <v>26</v>
      </c>
      <c r="N361" s="27" t="s">
        <v>109</v>
      </c>
      <c r="O361" s="94" t="s">
        <v>2646</v>
      </c>
      <c r="P361" s="27" t="s">
        <v>2586</v>
      </c>
      <c r="Q361" s="27" t="s">
        <v>2587</v>
      </c>
      <c r="R361" s="27" t="s">
        <v>2576</v>
      </c>
      <c r="S361" s="27" t="s">
        <v>2588</v>
      </c>
      <c r="T361" s="27" t="s">
        <v>2578</v>
      </c>
      <c r="U361" s="27">
        <v>5512226</v>
      </c>
      <c r="V361" s="27" t="s">
        <v>134</v>
      </c>
      <c r="W361" s="59">
        <f t="shared" si="15"/>
        <v>26</v>
      </c>
      <c r="X361" s="59">
        <v>26</v>
      </c>
      <c r="Y361" s="59"/>
      <c r="Z361" s="59"/>
      <c r="AA361" s="59"/>
      <c r="AB361" s="27">
        <v>2710</v>
      </c>
      <c r="AC361" s="27">
        <v>530</v>
      </c>
      <c r="AD361" s="27" t="s">
        <v>109</v>
      </c>
      <c r="AE361" s="27" t="s">
        <v>109</v>
      </c>
      <c r="AF361" s="27" t="s">
        <v>109</v>
      </c>
      <c r="AG361" s="27" t="s">
        <v>109</v>
      </c>
      <c r="AH361" s="27"/>
      <c r="AI361" s="27" t="s">
        <v>109</v>
      </c>
      <c r="AJ361" s="27"/>
      <c r="AL361" s="13" t="s">
        <v>2576</v>
      </c>
    </row>
    <row r="362" s="12" customFormat="1" ht="84" customHeight="1" spans="1:38">
      <c r="A362" s="27">
        <v>301</v>
      </c>
      <c r="B362" s="27"/>
      <c r="C362" s="27" t="s">
        <v>2647</v>
      </c>
      <c r="D362" s="27" t="s">
        <v>2648</v>
      </c>
      <c r="E362" s="27" t="s">
        <v>92</v>
      </c>
      <c r="F362" s="27" t="s">
        <v>2649</v>
      </c>
      <c r="G362" s="94" t="s">
        <v>2650</v>
      </c>
      <c r="H362" s="27" t="s">
        <v>2585</v>
      </c>
      <c r="I362" s="94" t="s">
        <v>2650</v>
      </c>
      <c r="J362" s="27">
        <v>1</v>
      </c>
      <c r="K362" s="27" t="s">
        <v>2574</v>
      </c>
      <c r="L362" s="27" t="s">
        <v>499</v>
      </c>
      <c r="M362" s="132">
        <v>16</v>
      </c>
      <c r="N362" s="27" t="s">
        <v>109</v>
      </c>
      <c r="O362" s="94" t="s">
        <v>2650</v>
      </c>
      <c r="P362" s="27" t="s">
        <v>2586</v>
      </c>
      <c r="Q362" s="27" t="s">
        <v>2587</v>
      </c>
      <c r="R362" s="27" t="s">
        <v>2576</v>
      </c>
      <c r="S362" s="27" t="s">
        <v>2588</v>
      </c>
      <c r="T362" s="27" t="s">
        <v>2578</v>
      </c>
      <c r="U362" s="27">
        <v>5512226</v>
      </c>
      <c r="V362" s="27" t="s">
        <v>134</v>
      </c>
      <c r="W362" s="59">
        <f t="shared" si="15"/>
        <v>16</v>
      </c>
      <c r="X362" s="59">
        <v>16</v>
      </c>
      <c r="Y362" s="59"/>
      <c r="Z362" s="59"/>
      <c r="AA362" s="59"/>
      <c r="AB362" s="27">
        <v>104</v>
      </c>
      <c r="AC362" s="27">
        <v>22</v>
      </c>
      <c r="AD362" s="27" t="s">
        <v>109</v>
      </c>
      <c r="AE362" s="27" t="s">
        <v>109</v>
      </c>
      <c r="AF362" s="27" t="s">
        <v>109</v>
      </c>
      <c r="AG362" s="27" t="s">
        <v>109</v>
      </c>
      <c r="AH362" s="27"/>
      <c r="AI362" s="27" t="s">
        <v>109</v>
      </c>
      <c r="AJ362" s="27"/>
      <c r="AL362" s="13" t="s">
        <v>2576</v>
      </c>
    </row>
    <row r="363" s="12" customFormat="1" ht="84" customHeight="1" spans="1:38">
      <c r="A363" s="27">
        <v>302</v>
      </c>
      <c r="B363" s="27"/>
      <c r="C363" s="27" t="s">
        <v>2651</v>
      </c>
      <c r="D363" s="27" t="s">
        <v>2652</v>
      </c>
      <c r="E363" s="27" t="s">
        <v>92</v>
      </c>
      <c r="F363" s="27" t="s">
        <v>1298</v>
      </c>
      <c r="G363" s="94" t="s">
        <v>2653</v>
      </c>
      <c r="H363" s="27" t="s">
        <v>2585</v>
      </c>
      <c r="I363" s="94" t="s">
        <v>2653</v>
      </c>
      <c r="J363" s="27">
        <v>1</v>
      </c>
      <c r="K363" s="27" t="s">
        <v>2574</v>
      </c>
      <c r="L363" s="27" t="s">
        <v>499</v>
      </c>
      <c r="M363" s="132">
        <v>40</v>
      </c>
      <c r="N363" s="27" t="s">
        <v>109</v>
      </c>
      <c r="O363" s="94" t="s">
        <v>2653</v>
      </c>
      <c r="P363" s="27" t="s">
        <v>2586</v>
      </c>
      <c r="Q363" s="27" t="s">
        <v>2587</v>
      </c>
      <c r="R363" s="27" t="s">
        <v>2576</v>
      </c>
      <c r="S363" s="27" t="s">
        <v>2588</v>
      </c>
      <c r="T363" s="27" t="s">
        <v>2578</v>
      </c>
      <c r="U363" s="27">
        <v>5512226</v>
      </c>
      <c r="V363" s="27" t="s">
        <v>134</v>
      </c>
      <c r="W363" s="59">
        <f t="shared" si="15"/>
        <v>40</v>
      </c>
      <c r="X363" s="59">
        <v>40</v>
      </c>
      <c r="Y363" s="59"/>
      <c r="Z363" s="59"/>
      <c r="AA363" s="59"/>
      <c r="AB363" s="27">
        <v>620</v>
      </c>
      <c r="AC363" s="27">
        <v>25</v>
      </c>
      <c r="AD363" s="27" t="s">
        <v>109</v>
      </c>
      <c r="AE363" s="27" t="s">
        <v>109</v>
      </c>
      <c r="AF363" s="27" t="s">
        <v>109</v>
      </c>
      <c r="AG363" s="27" t="s">
        <v>109</v>
      </c>
      <c r="AH363" s="27"/>
      <c r="AI363" s="27" t="s">
        <v>109</v>
      </c>
      <c r="AJ363" s="27"/>
      <c r="AL363" s="13" t="s">
        <v>2576</v>
      </c>
    </row>
    <row r="364" s="12" customFormat="1" ht="71" customHeight="1" spans="1:38">
      <c r="A364" s="27">
        <v>303</v>
      </c>
      <c r="B364" s="27"/>
      <c r="C364" s="27" t="s">
        <v>2654</v>
      </c>
      <c r="D364" s="27" t="s">
        <v>2655</v>
      </c>
      <c r="E364" s="27" t="s">
        <v>92</v>
      </c>
      <c r="F364" s="27" t="s">
        <v>282</v>
      </c>
      <c r="G364" s="94" t="s">
        <v>2656</v>
      </c>
      <c r="H364" s="27" t="s">
        <v>2585</v>
      </c>
      <c r="I364" s="94" t="s">
        <v>2656</v>
      </c>
      <c r="J364" s="27">
        <v>1</v>
      </c>
      <c r="K364" s="27" t="s">
        <v>2574</v>
      </c>
      <c r="L364" s="27" t="s">
        <v>499</v>
      </c>
      <c r="M364" s="132">
        <v>40</v>
      </c>
      <c r="N364" s="27" t="s">
        <v>109</v>
      </c>
      <c r="O364" s="94" t="s">
        <v>2656</v>
      </c>
      <c r="P364" s="27" t="s">
        <v>2586</v>
      </c>
      <c r="Q364" s="27" t="s">
        <v>2587</v>
      </c>
      <c r="R364" s="27" t="s">
        <v>2576</v>
      </c>
      <c r="S364" s="27" t="s">
        <v>2588</v>
      </c>
      <c r="T364" s="27" t="s">
        <v>2578</v>
      </c>
      <c r="U364" s="27">
        <v>5512226</v>
      </c>
      <c r="V364" s="27" t="s">
        <v>134</v>
      </c>
      <c r="W364" s="59">
        <f t="shared" si="15"/>
        <v>40</v>
      </c>
      <c r="X364" s="59">
        <v>40</v>
      </c>
      <c r="Y364" s="59"/>
      <c r="Z364" s="59"/>
      <c r="AA364" s="59"/>
      <c r="AB364" s="27">
        <v>520</v>
      </c>
      <c r="AC364" s="27">
        <v>25</v>
      </c>
      <c r="AD364" s="27" t="s">
        <v>109</v>
      </c>
      <c r="AE364" s="27" t="s">
        <v>109</v>
      </c>
      <c r="AF364" s="27" t="s">
        <v>109</v>
      </c>
      <c r="AG364" s="27" t="s">
        <v>109</v>
      </c>
      <c r="AH364" s="27"/>
      <c r="AI364" s="27" t="s">
        <v>109</v>
      </c>
      <c r="AJ364" s="27"/>
      <c r="AK364" s="14" t="s">
        <v>152</v>
      </c>
      <c r="AL364" s="13" t="s">
        <v>2576</v>
      </c>
    </row>
    <row r="365" s="12" customFormat="1" ht="84" customHeight="1" spans="1:38">
      <c r="A365" s="27">
        <v>304</v>
      </c>
      <c r="B365" s="27"/>
      <c r="C365" s="27" t="s">
        <v>2657</v>
      </c>
      <c r="D365" s="27" t="s">
        <v>2658</v>
      </c>
      <c r="E365" s="27" t="s">
        <v>92</v>
      </c>
      <c r="F365" s="27" t="s">
        <v>2659</v>
      </c>
      <c r="G365" s="94" t="s">
        <v>2660</v>
      </c>
      <c r="H365" s="27" t="s">
        <v>2585</v>
      </c>
      <c r="I365" s="94" t="s">
        <v>2660</v>
      </c>
      <c r="J365" s="27">
        <v>1</v>
      </c>
      <c r="K365" s="27" t="s">
        <v>2574</v>
      </c>
      <c r="L365" s="27" t="s">
        <v>499</v>
      </c>
      <c r="M365" s="132">
        <v>50</v>
      </c>
      <c r="N365" s="27" t="s">
        <v>109</v>
      </c>
      <c r="O365" s="94" t="s">
        <v>2660</v>
      </c>
      <c r="P365" s="27" t="s">
        <v>2586</v>
      </c>
      <c r="Q365" s="27" t="s">
        <v>2587</v>
      </c>
      <c r="R365" s="27" t="s">
        <v>2576</v>
      </c>
      <c r="S365" s="27" t="s">
        <v>2588</v>
      </c>
      <c r="T365" s="27" t="s">
        <v>2578</v>
      </c>
      <c r="U365" s="27">
        <v>5512226</v>
      </c>
      <c r="V365" s="27" t="s">
        <v>134</v>
      </c>
      <c r="W365" s="59">
        <f t="shared" si="15"/>
        <v>50</v>
      </c>
      <c r="X365" s="59">
        <v>50</v>
      </c>
      <c r="Y365" s="59"/>
      <c r="Z365" s="59"/>
      <c r="AA365" s="59"/>
      <c r="AB365" s="27">
        <v>1206</v>
      </c>
      <c r="AC365" s="27">
        <v>78</v>
      </c>
      <c r="AD365" s="27" t="s">
        <v>109</v>
      </c>
      <c r="AE365" s="27" t="s">
        <v>109</v>
      </c>
      <c r="AF365" s="27" t="s">
        <v>109</v>
      </c>
      <c r="AG365" s="27" t="s">
        <v>109</v>
      </c>
      <c r="AH365" s="27"/>
      <c r="AI365" s="27" t="s">
        <v>109</v>
      </c>
      <c r="AJ365" s="27"/>
      <c r="AL365" s="13" t="s">
        <v>2576</v>
      </c>
    </row>
    <row r="366" s="12" customFormat="1" ht="84" customHeight="1" spans="1:38">
      <c r="A366" s="27">
        <v>305</v>
      </c>
      <c r="B366" s="27"/>
      <c r="C366" s="27" t="s">
        <v>2661</v>
      </c>
      <c r="D366" s="27" t="s">
        <v>2662</v>
      </c>
      <c r="E366" s="27" t="s">
        <v>92</v>
      </c>
      <c r="F366" s="27" t="s">
        <v>2663</v>
      </c>
      <c r="G366" s="94" t="s">
        <v>2664</v>
      </c>
      <c r="H366" s="27" t="s">
        <v>2585</v>
      </c>
      <c r="I366" s="94" t="s">
        <v>2664</v>
      </c>
      <c r="J366" s="27">
        <v>1</v>
      </c>
      <c r="K366" s="27" t="s">
        <v>2574</v>
      </c>
      <c r="L366" s="27" t="s">
        <v>499</v>
      </c>
      <c r="M366" s="132">
        <v>60</v>
      </c>
      <c r="N366" s="27" t="s">
        <v>109</v>
      </c>
      <c r="O366" s="94" t="s">
        <v>2664</v>
      </c>
      <c r="P366" s="27" t="s">
        <v>2586</v>
      </c>
      <c r="Q366" s="27" t="s">
        <v>2587</v>
      </c>
      <c r="R366" s="27" t="s">
        <v>2576</v>
      </c>
      <c r="S366" s="27" t="s">
        <v>2588</v>
      </c>
      <c r="T366" s="27" t="s">
        <v>2578</v>
      </c>
      <c r="U366" s="27">
        <v>5512226</v>
      </c>
      <c r="V366" s="27" t="s">
        <v>134</v>
      </c>
      <c r="W366" s="59">
        <f t="shared" si="15"/>
        <v>60</v>
      </c>
      <c r="X366" s="59">
        <v>60</v>
      </c>
      <c r="Y366" s="59"/>
      <c r="Z366" s="59"/>
      <c r="AA366" s="59"/>
      <c r="AB366" s="27">
        <v>480</v>
      </c>
      <c r="AC366" s="27">
        <v>96</v>
      </c>
      <c r="AD366" s="27" t="s">
        <v>109</v>
      </c>
      <c r="AE366" s="27" t="s">
        <v>109</v>
      </c>
      <c r="AF366" s="27" t="s">
        <v>109</v>
      </c>
      <c r="AG366" s="27" t="s">
        <v>109</v>
      </c>
      <c r="AH366" s="27"/>
      <c r="AI366" s="27" t="s">
        <v>109</v>
      </c>
      <c r="AJ366" s="27"/>
      <c r="AL366" s="13" t="s">
        <v>2576</v>
      </c>
    </row>
    <row r="367" s="12" customFormat="1" ht="84" customHeight="1" spans="1:38">
      <c r="A367" s="27">
        <v>306</v>
      </c>
      <c r="B367" s="27"/>
      <c r="C367" s="27" t="s">
        <v>2665</v>
      </c>
      <c r="D367" s="27" t="s">
        <v>2666</v>
      </c>
      <c r="E367" s="27" t="s">
        <v>92</v>
      </c>
      <c r="F367" s="27" t="s">
        <v>2667</v>
      </c>
      <c r="G367" s="94" t="s">
        <v>2668</v>
      </c>
      <c r="H367" s="27" t="s">
        <v>2585</v>
      </c>
      <c r="I367" s="94" t="s">
        <v>2668</v>
      </c>
      <c r="J367" s="27">
        <v>1</v>
      </c>
      <c r="K367" s="27" t="s">
        <v>2574</v>
      </c>
      <c r="L367" s="27" t="s">
        <v>499</v>
      </c>
      <c r="M367" s="132">
        <v>19</v>
      </c>
      <c r="N367" s="27" t="s">
        <v>109</v>
      </c>
      <c r="O367" s="94" t="s">
        <v>2668</v>
      </c>
      <c r="P367" s="27" t="s">
        <v>2586</v>
      </c>
      <c r="Q367" s="27" t="s">
        <v>2587</v>
      </c>
      <c r="R367" s="27" t="s">
        <v>2576</v>
      </c>
      <c r="S367" s="27" t="s">
        <v>2588</v>
      </c>
      <c r="T367" s="27" t="s">
        <v>2578</v>
      </c>
      <c r="U367" s="27">
        <v>5512226</v>
      </c>
      <c r="V367" s="27" t="s">
        <v>134</v>
      </c>
      <c r="W367" s="59">
        <f t="shared" si="15"/>
        <v>19</v>
      </c>
      <c r="X367" s="59">
        <v>19</v>
      </c>
      <c r="Y367" s="59"/>
      <c r="Z367" s="59"/>
      <c r="AA367" s="59"/>
      <c r="AB367" s="27">
        <v>1209</v>
      </c>
      <c r="AC367" s="27">
        <v>195</v>
      </c>
      <c r="AD367" s="27" t="s">
        <v>109</v>
      </c>
      <c r="AE367" s="27" t="s">
        <v>109</v>
      </c>
      <c r="AF367" s="27" t="s">
        <v>109</v>
      </c>
      <c r="AG367" s="27" t="s">
        <v>109</v>
      </c>
      <c r="AH367" s="27"/>
      <c r="AI367" s="27" t="s">
        <v>109</v>
      </c>
      <c r="AJ367" s="27"/>
      <c r="AL367" s="13" t="s">
        <v>2576</v>
      </c>
    </row>
    <row r="368" s="12" customFormat="1" ht="84" customHeight="1" spans="1:38">
      <c r="A368" s="27">
        <v>307</v>
      </c>
      <c r="B368" s="27"/>
      <c r="C368" s="27" t="s">
        <v>2669</v>
      </c>
      <c r="D368" s="27" t="s">
        <v>2670</v>
      </c>
      <c r="E368" s="27" t="s">
        <v>92</v>
      </c>
      <c r="F368" s="27" t="s">
        <v>1139</v>
      </c>
      <c r="G368" s="94" t="s">
        <v>2671</v>
      </c>
      <c r="H368" s="27" t="s">
        <v>2585</v>
      </c>
      <c r="I368" s="94" t="s">
        <v>2671</v>
      </c>
      <c r="J368" s="27">
        <v>1</v>
      </c>
      <c r="K368" s="27" t="s">
        <v>2574</v>
      </c>
      <c r="L368" s="27" t="s">
        <v>499</v>
      </c>
      <c r="M368" s="132">
        <v>10</v>
      </c>
      <c r="N368" s="27" t="s">
        <v>109</v>
      </c>
      <c r="O368" s="94" t="s">
        <v>2671</v>
      </c>
      <c r="P368" s="27" t="s">
        <v>2586</v>
      </c>
      <c r="Q368" s="27" t="s">
        <v>2587</v>
      </c>
      <c r="R368" s="27" t="s">
        <v>2576</v>
      </c>
      <c r="S368" s="27" t="s">
        <v>2588</v>
      </c>
      <c r="T368" s="27" t="s">
        <v>2578</v>
      </c>
      <c r="U368" s="27">
        <v>5512226</v>
      </c>
      <c r="V368" s="27" t="s">
        <v>134</v>
      </c>
      <c r="W368" s="59">
        <f t="shared" si="15"/>
        <v>10</v>
      </c>
      <c r="X368" s="59">
        <v>10</v>
      </c>
      <c r="Y368" s="59"/>
      <c r="Z368" s="59"/>
      <c r="AA368" s="59"/>
      <c r="AB368" s="27">
        <v>20</v>
      </c>
      <c r="AC368" s="27">
        <v>3</v>
      </c>
      <c r="AD368" s="27" t="s">
        <v>109</v>
      </c>
      <c r="AE368" s="27" t="s">
        <v>109</v>
      </c>
      <c r="AF368" s="27" t="s">
        <v>109</v>
      </c>
      <c r="AG368" s="27" t="s">
        <v>109</v>
      </c>
      <c r="AH368" s="27"/>
      <c r="AI368" s="27" t="s">
        <v>109</v>
      </c>
      <c r="AJ368" s="27"/>
      <c r="AL368" s="13" t="s">
        <v>2576</v>
      </c>
    </row>
    <row r="369" s="12" customFormat="1" ht="84" customHeight="1" spans="1:38">
      <c r="A369" s="27">
        <v>308</v>
      </c>
      <c r="B369" s="27"/>
      <c r="C369" s="27" t="s">
        <v>2672</v>
      </c>
      <c r="D369" s="27" t="s">
        <v>2673</v>
      </c>
      <c r="E369" s="27" t="s">
        <v>92</v>
      </c>
      <c r="F369" s="27" t="s">
        <v>2674</v>
      </c>
      <c r="G369" s="94" t="s">
        <v>2675</v>
      </c>
      <c r="H369" s="27" t="s">
        <v>2585</v>
      </c>
      <c r="I369" s="94" t="s">
        <v>2675</v>
      </c>
      <c r="J369" s="27">
        <v>1</v>
      </c>
      <c r="K369" s="27" t="s">
        <v>2574</v>
      </c>
      <c r="L369" s="27" t="s">
        <v>499</v>
      </c>
      <c r="M369" s="132">
        <v>70</v>
      </c>
      <c r="N369" s="27" t="s">
        <v>109</v>
      </c>
      <c r="O369" s="94" t="s">
        <v>2675</v>
      </c>
      <c r="P369" s="27" t="s">
        <v>2586</v>
      </c>
      <c r="Q369" s="27" t="s">
        <v>2587</v>
      </c>
      <c r="R369" s="27" t="s">
        <v>2576</v>
      </c>
      <c r="S369" s="27" t="s">
        <v>2588</v>
      </c>
      <c r="T369" s="27" t="s">
        <v>2578</v>
      </c>
      <c r="U369" s="27">
        <v>5512226</v>
      </c>
      <c r="V369" s="27" t="s">
        <v>134</v>
      </c>
      <c r="W369" s="59">
        <f t="shared" si="15"/>
        <v>70</v>
      </c>
      <c r="X369" s="59">
        <v>70</v>
      </c>
      <c r="Y369" s="59"/>
      <c r="Z369" s="59"/>
      <c r="AA369" s="59"/>
      <c r="AB369" s="27">
        <v>256</v>
      </c>
      <c r="AC369" s="27">
        <v>32</v>
      </c>
      <c r="AD369" s="27" t="s">
        <v>109</v>
      </c>
      <c r="AE369" s="27" t="s">
        <v>109</v>
      </c>
      <c r="AF369" s="27" t="s">
        <v>109</v>
      </c>
      <c r="AG369" s="27" t="s">
        <v>109</v>
      </c>
      <c r="AH369" s="27"/>
      <c r="AI369" s="27" t="s">
        <v>109</v>
      </c>
      <c r="AJ369" s="27"/>
      <c r="AL369" s="13" t="s">
        <v>2576</v>
      </c>
    </row>
    <row r="370" s="12" customFormat="1" ht="84" customHeight="1" spans="1:38">
      <c r="A370" s="27">
        <v>309</v>
      </c>
      <c r="B370" s="27"/>
      <c r="C370" s="27" t="s">
        <v>2676</v>
      </c>
      <c r="D370" s="27" t="s">
        <v>2677</v>
      </c>
      <c r="E370" s="27" t="s">
        <v>92</v>
      </c>
      <c r="F370" s="27" t="s">
        <v>2678</v>
      </c>
      <c r="G370" s="131" t="s">
        <v>2679</v>
      </c>
      <c r="H370" s="27" t="s">
        <v>2585</v>
      </c>
      <c r="I370" s="131" t="s">
        <v>2679</v>
      </c>
      <c r="J370" s="27">
        <v>1</v>
      </c>
      <c r="K370" s="27" t="s">
        <v>2574</v>
      </c>
      <c r="L370" s="27" t="s">
        <v>499</v>
      </c>
      <c r="M370" s="27">
        <v>200</v>
      </c>
      <c r="N370" s="27" t="s">
        <v>109</v>
      </c>
      <c r="O370" s="131" t="s">
        <v>2679</v>
      </c>
      <c r="P370" s="27" t="s">
        <v>2586</v>
      </c>
      <c r="Q370" s="27" t="s">
        <v>2587</v>
      </c>
      <c r="R370" s="27" t="s">
        <v>2576</v>
      </c>
      <c r="S370" s="27" t="s">
        <v>2588</v>
      </c>
      <c r="T370" s="27" t="s">
        <v>2578</v>
      </c>
      <c r="U370" s="27">
        <v>5512226</v>
      </c>
      <c r="V370" s="27" t="s">
        <v>134</v>
      </c>
      <c r="W370" s="59">
        <f t="shared" si="15"/>
        <v>200</v>
      </c>
      <c r="X370" s="59">
        <v>200</v>
      </c>
      <c r="Y370" s="59"/>
      <c r="Z370" s="59"/>
      <c r="AA370" s="59"/>
      <c r="AB370" s="27"/>
      <c r="AC370" s="27"/>
      <c r="AD370" s="27" t="s">
        <v>109</v>
      </c>
      <c r="AE370" s="27" t="s">
        <v>109</v>
      </c>
      <c r="AF370" s="27" t="s">
        <v>109</v>
      </c>
      <c r="AG370" s="27" t="s">
        <v>109</v>
      </c>
      <c r="AH370" s="27"/>
      <c r="AI370" s="27" t="s">
        <v>109</v>
      </c>
      <c r="AJ370" s="27"/>
      <c r="AL370" s="13" t="s">
        <v>2576</v>
      </c>
    </row>
    <row r="371" s="12" customFormat="1" ht="84" customHeight="1" spans="1:38">
      <c r="A371" s="27">
        <v>310</v>
      </c>
      <c r="B371" s="27"/>
      <c r="C371" s="27" t="s">
        <v>2680</v>
      </c>
      <c r="D371" s="27" t="s">
        <v>2681</v>
      </c>
      <c r="E371" s="27" t="s">
        <v>92</v>
      </c>
      <c r="F371" s="27" t="s">
        <v>2678</v>
      </c>
      <c r="G371" s="27" t="s">
        <v>2682</v>
      </c>
      <c r="H371" s="27" t="s">
        <v>2585</v>
      </c>
      <c r="I371" s="27" t="s">
        <v>2682</v>
      </c>
      <c r="J371" s="27">
        <v>1</v>
      </c>
      <c r="K371" s="27" t="s">
        <v>2574</v>
      </c>
      <c r="L371" s="27" t="s">
        <v>499</v>
      </c>
      <c r="M371" s="27">
        <v>150</v>
      </c>
      <c r="N371" s="27" t="s">
        <v>109</v>
      </c>
      <c r="O371" s="27" t="s">
        <v>2682</v>
      </c>
      <c r="P371" s="27" t="s">
        <v>2586</v>
      </c>
      <c r="Q371" s="27" t="s">
        <v>2587</v>
      </c>
      <c r="R371" s="27" t="s">
        <v>2576</v>
      </c>
      <c r="S371" s="27" t="s">
        <v>2588</v>
      </c>
      <c r="T371" s="27" t="s">
        <v>2578</v>
      </c>
      <c r="U371" s="27">
        <v>5512226</v>
      </c>
      <c r="V371" s="27" t="s">
        <v>134</v>
      </c>
      <c r="W371" s="59">
        <f t="shared" si="15"/>
        <v>150</v>
      </c>
      <c r="X371" s="59"/>
      <c r="Y371" s="59">
        <v>150</v>
      </c>
      <c r="Z371" s="59"/>
      <c r="AA371" s="59"/>
      <c r="AB371" s="27">
        <v>2412</v>
      </c>
      <c r="AC371" s="27">
        <v>310</v>
      </c>
      <c r="AD371" s="27" t="s">
        <v>109</v>
      </c>
      <c r="AE371" s="27" t="s">
        <v>109</v>
      </c>
      <c r="AF371" s="27" t="s">
        <v>109</v>
      </c>
      <c r="AG371" s="27" t="s">
        <v>109</v>
      </c>
      <c r="AH371" s="27"/>
      <c r="AI371" s="27" t="s">
        <v>109</v>
      </c>
      <c r="AJ371" s="27"/>
      <c r="AL371" s="13" t="s">
        <v>2576</v>
      </c>
    </row>
    <row r="372" s="12" customFormat="1" ht="84" customHeight="1" spans="1:38">
      <c r="A372" s="27">
        <v>311</v>
      </c>
      <c r="B372" s="27"/>
      <c r="C372" s="27" t="s">
        <v>2683</v>
      </c>
      <c r="D372" s="27" t="s">
        <v>2684</v>
      </c>
      <c r="E372" s="27" t="s">
        <v>92</v>
      </c>
      <c r="F372" s="27" t="s">
        <v>2685</v>
      </c>
      <c r="G372" s="27" t="s">
        <v>2686</v>
      </c>
      <c r="H372" s="27" t="s">
        <v>2585</v>
      </c>
      <c r="I372" s="27" t="s">
        <v>2686</v>
      </c>
      <c r="J372" s="27">
        <v>1</v>
      </c>
      <c r="K372" s="27" t="s">
        <v>2574</v>
      </c>
      <c r="L372" s="27" t="s">
        <v>499</v>
      </c>
      <c r="M372" s="27">
        <v>94.5</v>
      </c>
      <c r="N372" s="27" t="s">
        <v>109</v>
      </c>
      <c r="O372" s="27" t="s">
        <v>2686</v>
      </c>
      <c r="P372" s="27" t="s">
        <v>2586</v>
      </c>
      <c r="Q372" s="27" t="s">
        <v>2587</v>
      </c>
      <c r="R372" s="27" t="s">
        <v>2576</v>
      </c>
      <c r="S372" s="27" t="s">
        <v>2588</v>
      </c>
      <c r="T372" s="27" t="s">
        <v>2578</v>
      </c>
      <c r="U372" s="27">
        <v>5512226</v>
      </c>
      <c r="V372" s="27" t="s">
        <v>134</v>
      </c>
      <c r="W372" s="59">
        <f t="shared" si="15"/>
        <v>94.5</v>
      </c>
      <c r="X372" s="59">
        <v>94.5</v>
      </c>
      <c r="Y372" s="59"/>
      <c r="Z372" s="59"/>
      <c r="AA372" s="59"/>
      <c r="AB372" s="27">
        <v>1997</v>
      </c>
      <c r="AC372" s="27">
        <v>20</v>
      </c>
      <c r="AD372" s="27" t="s">
        <v>109</v>
      </c>
      <c r="AE372" s="27" t="s">
        <v>109</v>
      </c>
      <c r="AF372" s="27" t="s">
        <v>109</v>
      </c>
      <c r="AG372" s="27" t="s">
        <v>109</v>
      </c>
      <c r="AH372" s="27"/>
      <c r="AI372" s="27" t="s">
        <v>109</v>
      </c>
      <c r="AJ372" s="27"/>
      <c r="AL372" s="13" t="s">
        <v>2576</v>
      </c>
    </row>
    <row r="373" s="12" customFormat="1" ht="84" customHeight="1" spans="1:38">
      <c r="A373" s="27">
        <v>312</v>
      </c>
      <c r="B373" s="27"/>
      <c r="C373" s="27" t="s">
        <v>2687</v>
      </c>
      <c r="D373" s="27" t="s">
        <v>2684</v>
      </c>
      <c r="E373" s="27" t="s">
        <v>92</v>
      </c>
      <c r="F373" s="27" t="s">
        <v>2688</v>
      </c>
      <c r="G373" s="27" t="s">
        <v>2689</v>
      </c>
      <c r="H373" s="27" t="s">
        <v>2585</v>
      </c>
      <c r="I373" s="27" t="s">
        <v>2689</v>
      </c>
      <c r="J373" s="27">
        <v>1</v>
      </c>
      <c r="K373" s="27" t="s">
        <v>2574</v>
      </c>
      <c r="L373" s="27" t="s">
        <v>499</v>
      </c>
      <c r="M373" s="27">
        <v>43</v>
      </c>
      <c r="N373" s="27" t="s">
        <v>109</v>
      </c>
      <c r="O373" s="27" t="s">
        <v>2689</v>
      </c>
      <c r="P373" s="27" t="s">
        <v>2586</v>
      </c>
      <c r="Q373" s="27" t="s">
        <v>2587</v>
      </c>
      <c r="R373" s="27" t="s">
        <v>2576</v>
      </c>
      <c r="S373" s="27" t="s">
        <v>2588</v>
      </c>
      <c r="T373" s="27" t="s">
        <v>2578</v>
      </c>
      <c r="U373" s="27">
        <v>5512226</v>
      </c>
      <c r="V373" s="27" t="s">
        <v>134</v>
      </c>
      <c r="W373" s="59">
        <f t="shared" si="15"/>
        <v>43</v>
      </c>
      <c r="X373" s="59">
        <v>43</v>
      </c>
      <c r="Y373" s="59"/>
      <c r="Z373" s="59"/>
      <c r="AA373" s="59"/>
      <c r="AB373" s="27">
        <v>1438</v>
      </c>
      <c r="AC373" s="27">
        <v>15</v>
      </c>
      <c r="AD373" s="27" t="s">
        <v>109</v>
      </c>
      <c r="AE373" s="27" t="s">
        <v>109</v>
      </c>
      <c r="AF373" s="27" t="s">
        <v>109</v>
      </c>
      <c r="AG373" s="27" t="s">
        <v>109</v>
      </c>
      <c r="AH373" s="27"/>
      <c r="AI373" s="27" t="s">
        <v>109</v>
      </c>
      <c r="AJ373" s="27"/>
      <c r="AL373" s="13" t="s">
        <v>2576</v>
      </c>
    </row>
    <row r="374" s="12" customFormat="1" ht="84" customHeight="1" spans="1:38">
      <c r="A374" s="27">
        <v>313</v>
      </c>
      <c r="B374" s="27"/>
      <c r="C374" s="27" t="s">
        <v>2690</v>
      </c>
      <c r="D374" s="27" t="s">
        <v>2684</v>
      </c>
      <c r="E374" s="27" t="s">
        <v>92</v>
      </c>
      <c r="F374" s="27" t="s">
        <v>2691</v>
      </c>
      <c r="G374" s="27" t="s">
        <v>2692</v>
      </c>
      <c r="H374" s="27" t="s">
        <v>2585</v>
      </c>
      <c r="I374" s="27" t="s">
        <v>2692</v>
      </c>
      <c r="J374" s="27">
        <v>1</v>
      </c>
      <c r="K374" s="27" t="s">
        <v>2574</v>
      </c>
      <c r="L374" s="27" t="s">
        <v>499</v>
      </c>
      <c r="M374" s="27">
        <v>7</v>
      </c>
      <c r="N374" s="27" t="s">
        <v>109</v>
      </c>
      <c r="O374" s="27" t="s">
        <v>2692</v>
      </c>
      <c r="P374" s="27" t="s">
        <v>2586</v>
      </c>
      <c r="Q374" s="27" t="s">
        <v>2587</v>
      </c>
      <c r="R374" s="27" t="s">
        <v>2576</v>
      </c>
      <c r="S374" s="27" t="s">
        <v>2588</v>
      </c>
      <c r="T374" s="27" t="s">
        <v>2578</v>
      </c>
      <c r="U374" s="27">
        <v>5512226</v>
      </c>
      <c r="V374" s="27" t="s">
        <v>134</v>
      </c>
      <c r="W374" s="59">
        <f t="shared" si="15"/>
        <v>7</v>
      </c>
      <c r="X374" s="59">
        <v>7</v>
      </c>
      <c r="Y374" s="59"/>
      <c r="Z374" s="59"/>
      <c r="AA374" s="59"/>
      <c r="AB374" s="27">
        <v>183</v>
      </c>
      <c r="AC374" s="27">
        <v>8</v>
      </c>
      <c r="AD374" s="27" t="s">
        <v>109</v>
      </c>
      <c r="AE374" s="27" t="s">
        <v>109</v>
      </c>
      <c r="AF374" s="27" t="s">
        <v>109</v>
      </c>
      <c r="AG374" s="27" t="s">
        <v>109</v>
      </c>
      <c r="AH374" s="27"/>
      <c r="AI374" s="27" t="s">
        <v>109</v>
      </c>
      <c r="AJ374" s="27"/>
      <c r="AL374" s="13" t="s">
        <v>2576</v>
      </c>
    </row>
    <row r="375" s="12" customFormat="1" ht="84" customHeight="1" spans="1:38">
      <c r="A375" s="27">
        <v>314</v>
      </c>
      <c r="B375" s="27"/>
      <c r="C375" s="27" t="s">
        <v>2693</v>
      </c>
      <c r="D375" s="27" t="s">
        <v>2684</v>
      </c>
      <c r="E375" s="27" t="s">
        <v>92</v>
      </c>
      <c r="F375" s="27" t="s">
        <v>2694</v>
      </c>
      <c r="G375" s="27" t="s">
        <v>2695</v>
      </c>
      <c r="H375" s="27" t="s">
        <v>2585</v>
      </c>
      <c r="I375" s="27" t="s">
        <v>2695</v>
      </c>
      <c r="J375" s="27">
        <v>1</v>
      </c>
      <c r="K375" s="27" t="s">
        <v>2574</v>
      </c>
      <c r="L375" s="27" t="s">
        <v>499</v>
      </c>
      <c r="M375" s="27">
        <v>34.8</v>
      </c>
      <c r="N375" s="27" t="s">
        <v>109</v>
      </c>
      <c r="O375" s="27" t="s">
        <v>2695</v>
      </c>
      <c r="P375" s="27" t="s">
        <v>2586</v>
      </c>
      <c r="Q375" s="27" t="s">
        <v>2587</v>
      </c>
      <c r="R375" s="27" t="s">
        <v>2576</v>
      </c>
      <c r="S375" s="27" t="s">
        <v>2588</v>
      </c>
      <c r="T375" s="27" t="s">
        <v>2578</v>
      </c>
      <c r="U375" s="27">
        <v>5512226</v>
      </c>
      <c r="V375" s="27" t="s">
        <v>134</v>
      </c>
      <c r="W375" s="59">
        <f t="shared" si="15"/>
        <v>34.8</v>
      </c>
      <c r="X375" s="59">
        <v>34.8</v>
      </c>
      <c r="Y375" s="59"/>
      <c r="Z375" s="59"/>
      <c r="AA375" s="59"/>
      <c r="AB375" s="27">
        <v>430</v>
      </c>
      <c r="AC375" s="27">
        <v>10</v>
      </c>
      <c r="AD375" s="27" t="s">
        <v>109</v>
      </c>
      <c r="AE375" s="27" t="s">
        <v>109</v>
      </c>
      <c r="AF375" s="27" t="s">
        <v>109</v>
      </c>
      <c r="AG375" s="27" t="s">
        <v>109</v>
      </c>
      <c r="AH375" s="27"/>
      <c r="AI375" s="27" t="s">
        <v>109</v>
      </c>
      <c r="AJ375" s="27"/>
      <c r="AL375" s="13" t="s">
        <v>2576</v>
      </c>
    </row>
    <row r="376" s="12" customFormat="1" ht="84" customHeight="1" spans="1:38">
      <c r="A376" s="27">
        <v>315</v>
      </c>
      <c r="B376" s="27"/>
      <c r="C376" s="27" t="s">
        <v>2696</v>
      </c>
      <c r="D376" s="27" t="s">
        <v>2684</v>
      </c>
      <c r="E376" s="27" t="s">
        <v>92</v>
      </c>
      <c r="F376" s="27" t="s">
        <v>2617</v>
      </c>
      <c r="G376" s="27" t="s">
        <v>2697</v>
      </c>
      <c r="H376" s="27" t="s">
        <v>2585</v>
      </c>
      <c r="I376" s="27" t="s">
        <v>2697</v>
      </c>
      <c r="J376" s="27">
        <v>1</v>
      </c>
      <c r="K376" s="27" t="s">
        <v>2574</v>
      </c>
      <c r="L376" s="27" t="s">
        <v>499</v>
      </c>
      <c r="M376" s="27">
        <v>3.7</v>
      </c>
      <c r="N376" s="27" t="s">
        <v>109</v>
      </c>
      <c r="O376" s="27" t="s">
        <v>2697</v>
      </c>
      <c r="P376" s="27" t="s">
        <v>2586</v>
      </c>
      <c r="Q376" s="27" t="s">
        <v>2587</v>
      </c>
      <c r="R376" s="27" t="s">
        <v>2576</v>
      </c>
      <c r="S376" s="27" t="s">
        <v>2588</v>
      </c>
      <c r="T376" s="27" t="s">
        <v>2578</v>
      </c>
      <c r="U376" s="27">
        <v>5512226</v>
      </c>
      <c r="V376" s="27" t="s">
        <v>134</v>
      </c>
      <c r="W376" s="59">
        <f t="shared" si="15"/>
        <v>3.7</v>
      </c>
      <c r="X376" s="59">
        <v>3.7</v>
      </c>
      <c r="Y376" s="59"/>
      <c r="Z376" s="59"/>
      <c r="AA376" s="59"/>
      <c r="AB376" s="27">
        <v>307</v>
      </c>
      <c r="AC376" s="27">
        <v>12</v>
      </c>
      <c r="AD376" s="27" t="s">
        <v>109</v>
      </c>
      <c r="AE376" s="27" t="s">
        <v>109</v>
      </c>
      <c r="AF376" s="27" t="s">
        <v>109</v>
      </c>
      <c r="AG376" s="27" t="s">
        <v>109</v>
      </c>
      <c r="AH376" s="27"/>
      <c r="AI376" s="27" t="s">
        <v>109</v>
      </c>
      <c r="AJ376" s="27"/>
      <c r="AL376" s="13" t="s">
        <v>2576</v>
      </c>
    </row>
    <row r="377" s="12" customFormat="1" ht="84" customHeight="1" spans="1:38">
      <c r="A377" s="27">
        <v>316</v>
      </c>
      <c r="B377" s="27"/>
      <c r="C377" s="27" t="s">
        <v>2698</v>
      </c>
      <c r="D377" s="27" t="s">
        <v>2684</v>
      </c>
      <c r="E377" s="27" t="s">
        <v>92</v>
      </c>
      <c r="F377" s="27" t="s">
        <v>2699</v>
      </c>
      <c r="G377" s="27" t="s">
        <v>2700</v>
      </c>
      <c r="H377" s="27" t="s">
        <v>2585</v>
      </c>
      <c r="I377" s="27" t="s">
        <v>2700</v>
      </c>
      <c r="J377" s="27">
        <v>1</v>
      </c>
      <c r="K377" s="27" t="s">
        <v>2574</v>
      </c>
      <c r="L377" s="27" t="s">
        <v>499</v>
      </c>
      <c r="M377" s="27">
        <v>56.4</v>
      </c>
      <c r="N377" s="27" t="s">
        <v>109</v>
      </c>
      <c r="O377" s="27" t="s">
        <v>2700</v>
      </c>
      <c r="P377" s="27" t="s">
        <v>2586</v>
      </c>
      <c r="Q377" s="27" t="s">
        <v>2587</v>
      </c>
      <c r="R377" s="27" t="s">
        <v>2576</v>
      </c>
      <c r="S377" s="27" t="s">
        <v>2588</v>
      </c>
      <c r="T377" s="27" t="s">
        <v>2578</v>
      </c>
      <c r="U377" s="27">
        <v>5512226</v>
      </c>
      <c r="V377" s="27" t="s">
        <v>134</v>
      </c>
      <c r="W377" s="59">
        <f t="shared" si="15"/>
        <v>56.4</v>
      </c>
      <c r="X377" s="59">
        <v>56.4</v>
      </c>
      <c r="Y377" s="59"/>
      <c r="Z377" s="59"/>
      <c r="AA377" s="59"/>
      <c r="AB377" s="27">
        <v>3368</v>
      </c>
      <c r="AC377" s="27">
        <v>156</v>
      </c>
      <c r="AD377" s="27" t="s">
        <v>109</v>
      </c>
      <c r="AE377" s="27" t="s">
        <v>109</v>
      </c>
      <c r="AF377" s="27" t="s">
        <v>109</v>
      </c>
      <c r="AG377" s="27" t="s">
        <v>109</v>
      </c>
      <c r="AH377" s="27"/>
      <c r="AI377" s="27" t="s">
        <v>109</v>
      </c>
      <c r="AJ377" s="27"/>
      <c r="AL377" s="13" t="s">
        <v>2576</v>
      </c>
    </row>
    <row r="378" s="12" customFormat="1" ht="84" customHeight="1" spans="1:38">
      <c r="A378" s="27">
        <v>317</v>
      </c>
      <c r="B378" s="27"/>
      <c r="C378" s="27" t="s">
        <v>2701</v>
      </c>
      <c r="D378" s="27" t="s">
        <v>2702</v>
      </c>
      <c r="E378" s="27" t="s">
        <v>92</v>
      </c>
      <c r="F378" s="27" t="s">
        <v>2703</v>
      </c>
      <c r="G378" s="27" t="s">
        <v>2704</v>
      </c>
      <c r="H378" s="27" t="s">
        <v>2585</v>
      </c>
      <c r="I378" s="27" t="s">
        <v>2704</v>
      </c>
      <c r="J378" s="27">
        <v>1</v>
      </c>
      <c r="K378" s="27" t="s">
        <v>2574</v>
      </c>
      <c r="L378" s="27" t="s">
        <v>499</v>
      </c>
      <c r="M378" s="27">
        <v>15.65</v>
      </c>
      <c r="N378" s="27" t="s">
        <v>109</v>
      </c>
      <c r="O378" s="27" t="s">
        <v>2704</v>
      </c>
      <c r="P378" s="27" t="s">
        <v>2586</v>
      </c>
      <c r="Q378" s="27" t="s">
        <v>2587</v>
      </c>
      <c r="R378" s="27" t="s">
        <v>2576</v>
      </c>
      <c r="S378" s="27" t="s">
        <v>2588</v>
      </c>
      <c r="T378" s="27" t="s">
        <v>2578</v>
      </c>
      <c r="U378" s="27">
        <v>5512226</v>
      </c>
      <c r="V378" s="27" t="s">
        <v>134</v>
      </c>
      <c r="W378" s="59">
        <f t="shared" si="15"/>
        <v>15.65</v>
      </c>
      <c r="X378" s="59">
        <v>15.65</v>
      </c>
      <c r="Y378" s="59"/>
      <c r="Z378" s="59"/>
      <c r="AA378" s="59"/>
      <c r="AB378" s="27">
        <v>2355</v>
      </c>
      <c r="AC378" s="27">
        <v>87</v>
      </c>
      <c r="AD378" s="27" t="s">
        <v>109</v>
      </c>
      <c r="AE378" s="27" t="s">
        <v>109</v>
      </c>
      <c r="AF378" s="27" t="s">
        <v>109</v>
      </c>
      <c r="AG378" s="27" t="s">
        <v>109</v>
      </c>
      <c r="AH378" s="27"/>
      <c r="AI378" s="27" t="s">
        <v>109</v>
      </c>
      <c r="AJ378" s="27"/>
      <c r="AL378" s="13" t="s">
        <v>2576</v>
      </c>
    </row>
    <row r="379" s="12" customFormat="1" ht="84" customHeight="1" spans="1:38">
      <c r="A379" s="27">
        <v>318</v>
      </c>
      <c r="B379" s="27"/>
      <c r="C379" s="27" t="s">
        <v>2705</v>
      </c>
      <c r="D379" s="27" t="s">
        <v>2702</v>
      </c>
      <c r="E379" s="27" t="s">
        <v>92</v>
      </c>
      <c r="F379" s="27" t="s">
        <v>2706</v>
      </c>
      <c r="G379" s="27" t="s">
        <v>2707</v>
      </c>
      <c r="H379" s="27" t="s">
        <v>2585</v>
      </c>
      <c r="I379" s="27" t="s">
        <v>2707</v>
      </c>
      <c r="J379" s="27">
        <v>1</v>
      </c>
      <c r="K379" s="27" t="s">
        <v>2574</v>
      </c>
      <c r="L379" s="27" t="s">
        <v>499</v>
      </c>
      <c r="M379" s="27">
        <v>47.7</v>
      </c>
      <c r="N379" s="27" t="s">
        <v>109</v>
      </c>
      <c r="O379" s="27" t="s">
        <v>2707</v>
      </c>
      <c r="P379" s="27" t="s">
        <v>2586</v>
      </c>
      <c r="Q379" s="27" t="s">
        <v>2587</v>
      </c>
      <c r="R379" s="27" t="s">
        <v>2576</v>
      </c>
      <c r="S379" s="27" t="s">
        <v>2588</v>
      </c>
      <c r="T379" s="27" t="s">
        <v>2578</v>
      </c>
      <c r="U379" s="27">
        <v>5512226</v>
      </c>
      <c r="V379" s="27" t="s">
        <v>134</v>
      </c>
      <c r="W379" s="59">
        <f t="shared" si="15"/>
        <v>47.7</v>
      </c>
      <c r="X379" s="59">
        <v>47.7</v>
      </c>
      <c r="Y379" s="59"/>
      <c r="Z379" s="59"/>
      <c r="AA379" s="59"/>
      <c r="AB379" s="27">
        <v>1002</v>
      </c>
      <c r="AC379" s="27">
        <v>38</v>
      </c>
      <c r="AD379" s="27" t="s">
        <v>109</v>
      </c>
      <c r="AE379" s="27" t="s">
        <v>109</v>
      </c>
      <c r="AF379" s="27" t="s">
        <v>109</v>
      </c>
      <c r="AG379" s="27" t="s">
        <v>109</v>
      </c>
      <c r="AH379" s="27"/>
      <c r="AI379" s="27" t="s">
        <v>109</v>
      </c>
      <c r="AJ379" s="27"/>
      <c r="AL379" s="13" t="s">
        <v>2576</v>
      </c>
    </row>
    <row r="380" s="12" customFormat="1" ht="84" customHeight="1" spans="1:38">
      <c r="A380" s="27">
        <v>319</v>
      </c>
      <c r="B380" s="27"/>
      <c r="C380" s="27" t="s">
        <v>2708</v>
      </c>
      <c r="D380" s="27" t="s">
        <v>2702</v>
      </c>
      <c r="E380" s="27" t="s">
        <v>92</v>
      </c>
      <c r="F380" s="27" t="s">
        <v>2709</v>
      </c>
      <c r="G380" s="27" t="s">
        <v>2710</v>
      </c>
      <c r="H380" s="27" t="s">
        <v>2585</v>
      </c>
      <c r="I380" s="27" t="s">
        <v>2710</v>
      </c>
      <c r="J380" s="27">
        <v>1</v>
      </c>
      <c r="K380" s="27" t="s">
        <v>2574</v>
      </c>
      <c r="L380" s="27" t="s">
        <v>499</v>
      </c>
      <c r="M380" s="27">
        <v>4</v>
      </c>
      <c r="N380" s="27" t="s">
        <v>109</v>
      </c>
      <c r="O380" s="27" t="s">
        <v>2710</v>
      </c>
      <c r="P380" s="27" t="s">
        <v>2586</v>
      </c>
      <c r="Q380" s="27" t="s">
        <v>2587</v>
      </c>
      <c r="R380" s="27" t="s">
        <v>2576</v>
      </c>
      <c r="S380" s="27" t="s">
        <v>2588</v>
      </c>
      <c r="T380" s="27" t="s">
        <v>2578</v>
      </c>
      <c r="U380" s="27">
        <v>5512226</v>
      </c>
      <c r="V380" s="27" t="s">
        <v>134</v>
      </c>
      <c r="W380" s="59">
        <f t="shared" si="15"/>
        <v>4</v>
      </c>
      <c r="X380" s="59">
        <v>4</v>
      </c>
      <c r="Y380" s="59"/>
      <c r="Z380" s="59"/>
      <c r="AA380" s="59"/>
      <c r="AB380" s="27">
        <v>1549</v>
      </c>
      <c r="AC380" s="27">
        <v>58</v>
      </c>
      <c r="AD380" s="27" t="s">
        <v>109</v>
      </c>
      <c r="AE380" s="27" t="s">
        <v>109</v>
      </c>
      <c r="AF380" s="27" t="s">
        <v>109</v>
      </c>
      <c r="AG380" s="27" t="s">
        <v>109</v>
      </c>
      <c r="AH380" s="27"/>
      <c r="AI380" s="27" t="s">
        <v>109</v>
      </c>
      <c r="AJ380" s="27"/>
      <c r="AL380" s="13" t="s">
        <v>2576</v>
      </c>
    </row>
    <row r="381" s="12" customFormat="1" ht="84" customHeight="1" spans="1:38">
      <c r="A381" s="27">
        <v>320</v>
      </c>
      <c r="B381" s="27"/>
      <c r="C381" s="27" t="s">
        <v>2711</v>
      </c>
      <c r="D381" s="27" t="s">
        <v>2712</v>
      </c>
      <c r="E381" s="27" t="s">
        <v>92</v>
      </c>
      <c r="F381" s="27" t="s">
        <v>2713</v>
      </c>
      <c r="G381" s="27" t="s">
        <v>2714</v>
      </c>
      <c r="H381" s="27" t="s">
        <v>2585</v>
      </c>
      <c r="I381" s="27" t="s">
        <v>2714</v>
      </c>
      <c r="J381" s="27">
        <v>1</v>
      </c>
      <c r="K381" s="27" t="s">
        <v>2574</v>
      </c>
      <c r="L381" s="27" t="s">
        <v>499</v>
      </c>
      <c r="M381" s="27">
        <v>55</v>
      </c>
      <c r="N381" s="27" t="s">
        <v>109</v>
      </c>
      <c r="O381" s="27" t="s">
        <v>2714</v>
      </c>
      <c r="P381" s="27" t="s">
        <v>2586</v>
      </c>
      <c r="Q381" s="27" t="s">
        <v>2587</v>
      </c>
      <c r="R381" s="27" t="s">
        <v>2576</v>
      </c>
      <c r="S381" s="27" t="s">
        <v>2588</v>
      </c>
      <c r="T381" s="27" t="s">
        <v>2578</v>
      </c>
      <c r="U381" s="27">
        <v>5512226</v>
      </c>
      <c r="V381" s="27" t="s">
        <v>134</v>
      </c>
      <c r="W381" s="59">
        <f t="shared" si="15"/>
        <v>55</v>
      </c>
      <c r="X381" s="59">
        <v>55</v>
      </c>
      <c r="Y381" s="59"/>
      <c r="Z381" s="59"/>
      <c r="AA381" s="59"/>
      <c r="AB381" s="27">
        <v>3395</v>
      </c>
      <c r="AC381" s="27">
        <v>74</v>
      </c>
      <c r="AD381" s="27" t="s">
        <v>109</v>
      </c>
      <c r="AE381" s="27" t="s">
        <v>109</v>
      </c>
      <c r="AF381" s="27" t="s">
        <v>109</v>
      </c>
      <c r="AG381" s="27" t="s">
        <v>109</v>
      </c>
      <c r="AH381" s="27"/>
      <c r="AI381" s="27" t="s">
        <v>109</v>
      </c>
      <c r="AJ381" s="27"/>
      <c r="AL381" s="13" t="s">
        <v>2576</v>
      </c>
    </row>
    <row r="382" s="12" customFormat="1" ht="84" customHeight="1" spans="1:38">
      <c r="A382" s="27">
        <v>321</v>
      </c>
      <c r="B382" s="27"/>
      <c r="C382" s="27" t="s">
        <v>2715</v>
      </c>
      <c r="D382" s="27" t="s">
        <v>2712</v>
      </c>
      <c r="E382" s="27" t="s">
        <v>92</v>
      </c>
      <c r="F382" s="27" t="s">
        <v>2716</v>
      </c>
      <c r="G382" s="27" t="s">
        <v>2717</v>
      </c>
      <c r="H382" s="27" t="s">
        <v>2585</v>
      </c>
      <c r="I382" s="27" t="s">
        <v>2717</v>
      </c>
      <c r="J382" s="27">
        <v>1</v>
      </c>
      <c r="K382" s="27" t="s">
        <v>2574</v>
      </c>
      <c r="L382" s="27" t="s">
        <v>499</v>
      </c>
      <c r="M382" s="27">
        <v>12.1</v>
      </c>
      <c r="N382" s="27" t="s">
        <v>109</v>
      </c>
      <c r="O382" s="27" t="s">
        <v>2717</v>
      </c>
      <c r="P382" s="27" t="s">
        <v>2586</v>
      </c>
      <c r="Q382" s="27" t="s">
        <v>2587</v>
      </c>
      <c r="R382" s="27" t="s">
        <v>2576</v>
      </c>
      <c r="S382" s="27" t="s">
        <v>2588</v>
      </c>
      <c r="T382" s="27" t="s">
        <v>2578</v>
      </c>
      <c r="U382" s="27">
        <v>5512226</v>
      </c>
      <c r="V382" s="27" t="s">
        <v>134</v>
      </c>
      <c r="W382" s="59">
        <f t="shared" si="15"/>
        <v>12.1</v>
      </c>
      <c r="X382" s="59">
        <v>12.1</v>
      </c>
      <c r="Y382" s="59"/>
      <c r="Z382" s="59"/>
      <c r="AA382" s="59"/>
      <c r="AB382" s="27">
        <v>949</v>
      </c>
      <c r="AC382" s="27">
        <v>21</v>
      </c>
      <c r="AD382" s="27" t="s">
        <v>109</v>
      </c>
      <c r="AE382" s="27" t="s">
        <v>109</v>
      </c>
      <c r="AF382" s="27" t="s">
        <v>109</v>
      </c>
      <c r="AG382" s="27" t="s">
        <v>109</v>
      </c>
      <c r="AH382" s="27"/>
      <c r="AI382" s="27" t="s">
        <v>109</v>
      </c>
      <c r="AJ382" s="27"/>
      <c r="AL382" s="13" t="s">
        <v>2576</v>
      </c>
    </row>
    <row r="383" s="12" customFormat="1" ht="84" customHeight="1" spans="1:38">
      <c r="A383" s="27">
        <v>322</v>
      </c>
      <c r="B383" s="27"/>
      <c r="C383" s="27" t="s">
        <v>2718</v>
      </c>
      <c r="D383" s="27" t="s">
        <v>2719</v>
      </c>
      <c r="E383" s="27" t="s">
        <v>92</v>
      </c>
      <c r="F383" s="27" t="s">
        <v>2720</v>
      </c>
      <c r="G383" s="27" t="s">
        <v>2721</v>
      </c>
      <c r="H383" s="27" t="s">
        <v>2585</v>
      </c>
      <c r="I383" s="27" t="s">
        <v>2721</v>
      </c>
      <c r="J383" s="27">
        <v>1</v>
      </c>
      <c r="K383" s="27" t="s">
        <v>2574</v>
      </c>
      <c r="L383" s="27" t="s">
        <v>499</v>
      </c>
      <c r="M383" s="27">
        <v>9.6</v>
      </c>
      <c r="N383" s="27" t="s">
        <v>109</v>
      </c>
      <c r="O383" s="27" t="s">
        <v>2721</v>
      </c>
      <c r="P383" s="27" t="s">
        <v>2586</v>
      </c>
      <c r="Q383" s="27" t="s">
        <v>2587</v>
      </c>
      <c r="R383" s="27" t="s">
        <v>2576</v>
      </c>
      <c r="S383" s="27" t="s">
        <v>2588</v>
      </c>
      <c r="T383" s="27" t="s">
        <v>2578</v>
      </c>
      <c r="U383" s="27">
        <v>5512226</v>
      </c>
      <c r="V383" s="27" t="s">
        <v>134</v>
      </c>
      <c r="W383" s="59">
        <f t="shared" si="15"/>
        <v>9.6</v>
      </c>
      <c r="X383" s="59">
        <v>9.6</v>
      </c>
      <c r="Y383" s="59"/>
      <c r="Z383" s="59"/>
      <c r="AA383" s="59"/>
      <c r="AB383" s="27">
        <v>545</v>
      </c>
      <c r="AC383" s="27">
        <v>8</v>
      </c>
      <c r="AD383" s="27" t="s">
        <v>109</v>
      </c>
      <c r="AE383" s="27" t="s">
        <v>109</v>
      </c>
      <c r="AF383" s="27" t="s">
        <v>109</v>
      </c>
      <c r="AG383" s="27" t="s">
        <v>109</v>
      </c>
      <c r="AH383" s="27"/>
      <c r="AI383" s="27" t="s">
        <v>109</v>
      </c>
      <c r="AJ383" s="27"/>
      <c r="AL383" s="13" t="s">
        <v>2576</v>
      </c>
    </row>
    <row r="384" s="12" customFormat="1" ht="84" customHeight="1" spans="1:38">
      <c r="A384" s="27">
        <v>323</v>
      </c>
      <c r="B384" s="27"/>
      <c r="C384" s="27" t="s">
        <v>2722</v>
      </c>
      <c r="D384" s="27" t="s">
        <v>2723</v>
      </c>
      <c r="E384" s="27" t="s">
        <v>92</v>
      </c>
      <c r="F384" s="27" t="s">
        <v>2724</v>
      </c>
      <c r="G384" s="27" t="s">
        <v>2725</v>
      </c>
      <c r="H384" s="27" t="s">
        <v>2585</v>
      </c>
      <c r="I384" s="27" t="s">
        <v>2725</v>
      </c>
      <c r="J384" s="27">
        <v>1</v>
      </c>
      <c r="K384" s="27" t="s">
        <v>2574</v>
      </c>
      <c r="L384" s="27" t="s">
        <v>499</v>
      </c>
      <c r="M384" s="27">
        <v>38</v>
      </c>
      <c r="N384" s="27" t="s">
        <v>109</v>
      </c>
      <c r="O384" s="27" t="s">
        <v>2725</v>
      </c>
      <c r="P384" s="27" t="s">
        <v>2586</v>
      </c>
      <c r="Q384" s="27" t="s">
        <v>2587</v>
      </c>
      <c r="R384" s="27" t="s">
        <v>2576</v>
      </c>
      <c r="S384" s="27" t="s">
        <v>2588</v>
      </c>
      <c r="T384" s="27" t="s">
        <v>2578</v>
      </c>
      <c r="U384" s="27">
        <v>5512226</v>
      </c>
      <c r="V384" s="27" t="s">
        <v>134</v>
      </c>
      <c r="W384" s="59">
        <f t="shared" si="15"/>
        <v>38</v>
      </c>
      <c r="X384" s="59">
        <v>38</v>
      </c>
      <c r="Y384" s="59"/>
      <c r="Z384" s="59"/>
      <c r="AA384" s="59"/>
      <c r="AB384" s="27">
        <v>5100</v>
      </c>
      <c r="AC384" s="27">
        <v>96</v>
      </c>
      <c r="AD384" s="27" t="s">
        <v>109</v>
      </c>
      <c r="AE384" s="27" t="s">
        <v>109</v>
      </c>
      <c r="AF384" s="27" t="s">
        <v>109</v>
      </c>
      <c r="AG384" s="27" t="s">
        <v>109</v>
      </c>
      <c r="AH384" s="27"/>
      <c r="AI384" s="27" t="s">
        <v>109</v>
      </c>
      <c r="AJ384" s="27"/>
      <c r="AL384" s="13" t="s">
        <v>2576</v>
      </c>
    </row>
    <row r="385" s="12" customFormat="1" ht="84" customHeight="1" spans="1:38">
      <c r="A385" s="27">
        <v>324</v>
      </c>
      <c r="B385" s="27"/>
      <c r="C385" s="27" t="s">
        <v>2726</v>
      </c>
      <c r="D385" s="27" t="s">
        <v>2727</v>
      </c>
      <c r="E385" s="27" t="s">
        <v>92</v>
      </c>
      <c r="F385" s="27" t="s">
        <v>2728</v>
      </c>
      <c r="G385" s="27" t="s">
        <v>2729</v>
      </c>
      <c r="H385" s="27" t="s">
        <v>2585</v>
      </c>
      <c r="I385" s="27" t="s">
        <v>2729</v>
      </c>
      <c r="J385" s="27">
        <v>1</v>
      </c>
      <c r="K385" s="27" t="s">
        <v>2574</v>
      </c>
      <c r="L385" s="27" t="s">
        <v>499</v>
      </c>
      <c r="M385" s="27">
        <v>75</v>
      </c>
      <c r="N385" s="27" t="s">
        <v>109</v>
      </c>
      <c r="O385" s="27" t="s">
        <v>2729</v>
      </c>
      <c r="P385" s="27" t="s">
        <v>2586</v>
      </c>
      <c r="Q385" s="27" t="s">
        <v>2587</v>
      </c>
      <c r="R385" s="27" t="s">
        <v>2576</v>
      </c>
      <c r="S385" s="27" t="s">
        <v>2588</v>
      </c>
      <c r="T385" s="27" t="s">
        <v>2578</v>
      </c>
      <c r="U385" s="27">
        <v>5512226</v>
      </c>
      <c r="V385" s="27" t="s">
        <v>134</v>
      </c>
      <c r="W385" s="59">
        <f t="shared" si="15"/>
        <v>75</v>
      </c>
      <c r="X385" s="59">
        <v>75</v>
      </c>
      <c r="Y385" s="59"/>
      <c r="Z385" s="59"/>
      <c r="AA385" s="59"/>
      <c r="AB385" s="27">
        <v>1750</v>
      </c>
      <c r="AC385" s="27">
        <v>65</v>
      </c>
      <c r="AD385" s="27" t="s">
        <v>109</v>
      </c>
      <c r="AE385" s="27" t="s">
        <v>109</v>
      </c>
      <c r="AF385" s="27" t="s">
        <v>109</v>
      </c>
      <c r="AG385" s="27" t="s">
        <v>109</v>
      </c>
      <c r="AH385" s="27"/>
      <c r="AI385" s="27" t="s">
        <v>109</v>
      </c>
      <c r="AJ385" s="27"/>
      <c r="AL385" s="13" t="s">
        <v>2576</v>
      </c>
    </row>
    <row r="386" s="12" customFormat="1" ht="84" customHeight="1" spans="1:38">
      <c r="A386" s="27">
        <v>325</v>
      </c>
      <c r="B386" s="27"/>
      <c r="C386" s="27" t="s">
        <v>2730</v>
      </c>
      <c r="D386" s="27" t="s">
        <v>2731</v>
      </c>
      <c r="E386" s="27" t="s">
        <v>92</v>
      </c>
      <c r="F386" s="27" t="s">
        <v>2732</v>
      </c>
      <c r="G386" s="27" t="s">
        <v>2733</v>
      </c>
      <c r="H386" s="27" t="s">
        <v>2585</v>
      </c>
      <c r="I386" s="27" t="s">
        <v>2733</v>
      </c>
      <c r="J386" s="27">
        <v>1</v>
      </c>
      <c r="K386" s="27" t="s">
        <v>2574</v>
      </c>
      <c r="L386" s="27" t="s">
        <v>499</v>
      </c>
      <c r="M386" s="27">
        <v>25</v>
      </c>
      <c r="N386" s="27" t="s">
        <v>109</v>
      </c>
      <c r="O386" s="27" t="s">
        <v>2733</v>
      </c>
      <c r="P386" s="27" t="s">
        <v>2586</v>
      </c>
      <c r="Q386" s="27" t="s">
        <v>2587</v>
      </c>
      <c r="R386" s="27" t="s">
        <v>2576</v>
      </c>
      <c r="S386" s="27" t="s">
        <v>2588</v>
      </c>
      <c r="T386" s="27" t="s">
        <v>2578</v>
      </c>
      <c r="U386" s="27">
        <v>5512226</v>
      </c>
      <c r="V386" s="27" t="s">
        <v>134</v>
      </c>
      <c r="W386" s="59">
        <f t="shared" si="15"/>
        <v>25</v>
      </c>
      <c r="X386" s="59">
        <v>25</v>
      </c>
      <c r="Y386" s="59"/>
      <c r="Z386" s="59"/>
      <c r="AA386" s="59"/>
      <c r="AB386" s="27">
        <v>7653</v>
      </c>
      <c r="AC386" s="27">
        <v>129</v>
      </c>
      <c r="AD386" s="27" t="s">
        <v>109</v>
      </c>
      <c r="AE386" s="27" t="s">
        <v>109</v>
      </c>
      <c r="AF386" s="27" t="s">
        <v>109</v>
      </c>
      <c r="AG386" s="27" t="s">
        <v>109</v>
      </c>
      <c r="AH386" s="27"/>
      <c r="AI386" s="27" t="s">
        <v>109</v>
      </c>
      <c r="AJ386" s="27"/>
      <c r="AL386" s="13" t="s">
        <v>2576</v>
      </c>
    </row>
    <row r="387" s="12" customFormat="1" ht="84" customHeight="1" spans="1:38">
      <c r="A387" s="27">
        <v>326</v>
      </c>
      <c r="B387" s="27"/>
      <c r="C387" s="27" t="s">
        <v>2734</v>
      </c>
      <c r="D387" s="27" t="s">
        <v>2719</v>
      </c>
      <c r="E387" s="27" t="s">
        <v>92</v>
      </c>
      <c r="F387" s="27" t="s">
        <v>2735</v>
      </c>
      <c r="G387" s="27" t="s">
        <v>2736</v>
      </c>
      <c r="H387" s="27" t="s">
        <v>2585</v>
      </c>
      <c r="I387" s="27" t="s">
        <v>2736</v>
      </c>
      <c r="J387" s="27">
        <v>1</v>
      </c>
      <c r="K387" s="27" t="s">
        <v>2574</v>
      </c>
      <c r="L387" s="27" t="s">
        <v>499</v>
      </c>
      <c r="M387" s="27">
        <v>50</v>
      </c>
      <c r="N387" s="27" t="s">
        <v>109</v>
      </c>
      <c r="O387" s="27" t="s">
        <v>2736</v>
      </c>
      <c r="P387" s="27" t="s">
        <v>2586</v>
      </c>
      <c r="Q387" s="27" t="s">
        <v>2587</v>
      </c>
      <c r="R387" s="27" t="s">
        <v>2576</v>
      </c>
      <c r="S387" s="27" t="s">
        <v>2588</v>
      </c>
      <c r="T387" s="27" t="s">
        <v>2578</v>
      </c>
      <c r="U387" s="27">
        <v>5512226</v>
      </c>
      <c r="V387" s="27" t="s">
        <v>134</v>
      </c>
      <c r="W387" s="59">
        <f t="shared" si="15"/>
        <v>50</v>
      </c>
      <c r="X387" s="59">
        <v>50</v>
      </c>
      <c r="Y387" s="59"/>
      <c r="Z387" s="59"/>
      <c r="AA387" s="59"/>
      <c r="AB387" s="27">
        <v>420</v>
      </c>
      <c r="AC387" s="27">
        <v>79</v>
      </c>
      <c r="AD387" s="27" t="s">
        <v>109</v>
      </c>
      <c r="AE387" s="27" t="s">
        <v>109</v>
      </c>
      <c r="AF387" s="27" t="s">
        <v>109</v>
      </c>
      <c r="AG387" s="27" t="s">
        <v>109</v>
      </c>
      <c r="AH387" s="27"/>
      <c r="AI387" s="27" t="s">
        <v>109</v>
      </c>
      <c r="AJ387" s="27"/>
      <c r="AL387" s="13" t="s">
        <v>2576</v>
      </c>
    </row>
    <row r="388" s="12" customFormat="1" ht="84" customHeight="1" spans="1:38">
      <c r="A388" s="27">
        <v>327</v>
      </c>
      <c r="B388" s="27"/>
      <c r="C388" s="27" t="s">
        <v>2737</v>
      </c>
      <c r="D388" s="27" t="s">
        <v>2738</v>
      </c>
      <c r="E388" s="27" t="s">
        <v>92</v>
      </c>
      <c r="F388" s="27" t="s">
        <v>2739</v>
      </c>
      <c r="G388" s="27" t="s">
        <v>2740</v>
      </c>
      <c r="H388" s="27" t="s">
        <v>2585</v>
      </c>
      <c r="I388" s="27" t="s">
        <v>2740</v>
      </c>
      <c r="J388" s="27">
        <v>1</v>
      </c>
      <c r="K388" s="27" t="s">
        <v>2574</v>
      </c>
      <c r="L388" s="27" t="s">
        <v>499</v>
      </c>
      <c r="M388" s="27">
        <v>60</v>
      </c>
      <c r="N388" s="27" t="s">
        <v>109</v>
      </c>
      <c r="O388" s="27" t="s">
        <v>2740</v>
      </c>
      <c r="P388" s="27" t="s">
        <v>2586</v>
      </c>
      <c r="Q388" s="27" t="s">
        <v>2587</v>
      </c>
      <c r="R388" s="27" t="s">
        <v>2576</v>
      </c>
      <c r="S388" s="27" t="s">
        <v>2588</v>
      </c>
      <c r="T388" s="27" t="s">
        <v>2578</v>
      </c>
      <c r="U388" s="27">
        <v>5512226</v>
      </c>
      <c r="V388" s="27" t="s">
        <v>134</v>
      </c>
      <c r="W388" s="59">
        <f t="shared" si="15"/>
        <v>60</v>
      </c>
      <c r="X388" s="59">
        <v>60</v>
      </c>
      <c r="Y388" s="59"/>
      <c r="Z388" s="59"/>
      <c r="AA388" s="59"/>
      <c r="AB388" s="27">
        <v>453</v>
      </c>
      <c r="AC388" s="27">
        <v>86</v>
      </c>
      <c r="AD388" s="27" t="s">
        <v>109</v>
      </c>
      <c r="AE388" s="27" t="s">
        <v>109</v>
      </c>
      <c r="AF388" s="27" t="s">
        <v>109</v>
      </c>
      <c r="AG388" s="27" t="s">
        <v>109</v>
      </c>
      <c r="AH388" s="27"/>
      <c r="AI388" s="27" t="s">
        <v>109</v>
      </c>
      <c r="AJ388" s="27"/>
      <c r="AL388" s="13" t="s">
        <v>2576</v>
      </c>
    </row>
    <row r="389" s="13" customFormat="1" ht="84" customHeight="1" spans="1:38">
      <c r="A389" s="27">
        <v>328</v>
      </c>
      <c r="B389" s="27"/>
      <c r="C389" s="133" t="s">
        <v>2741</v>
      </c>
      <c r="D389" s="133" t="s">
        <v>2742</v>
      </c>
      <c r="E389" s="27" t="s">
        <v>92</v>
      </c>
      <c r="F389" s="27" t="s">
        <v>2743</v>
      </c>
      <c r="G389" s="27" t="s">
        <v>2744</v>
      </c>
      <c r="H389" s="27" t="s">
        <v>2745</v>
      </c>
      <c r="I389" s="27" t="s">
        <v>2746</v>
      </c>
      <c r="J389" s="27">
        <v>1</v>
      </c>
      <c r="K389" s="27" t="s">
        <v>2574</v>
      </c>
      <c r="L389" s="27" t="s">
        <v>499</v>
      </c>
      <c r="M389" s="27">
        <v>530</v>
      </c>
      <c r="N389" s="27" t="s">
        <v>109</v>
      </c>
      <c r="O389" s="27" t="s">
        <v>2747</v>
      </c>
      <c r="P389" s="27" t="s">
        <v>2586</v>
      </c>
      <c r="Q389" s="27" t="s">
        <v>2575</v>
      </c>
      <c r="R389" s="27" t="s">
        <v>2576</v>
      </c>
      <c r="S389" s="27" t="s">
        <v>2748</v>
      </c>
      <c r="T389" s="27" t="s">
        <v>2578</v>
      </c>
      <c r="U389" s="27">
        <v>5512226</v>
      </c>
      <c r="V389" s="27" t="s">
        <v>134</v>
      </c>
      <c r="W389" s="59">
        <f t="shared" si="15"/>
        <v>500</v>
      </c>
      <c r="X389" s="59"/>
      <c r="Y389" s="59">
        <v>500</v>
      </c>
      <c r="Z389" s="59"/>
      <c r="AA389" s="55"/>
      <c r="AB389" s="27">
        <v>2590</v>
      </c>
      <c r="AC389" s="27">
        <v>107</v>
      </c>
      <c r="AD389" s="27" t="s">
        <v>109</v>
      </c>
      <c r="AE389" s="27" t="s">
        <v>109</v>
      </c>
      <c r="AF389" s="27" t="s">
        <v>109</v>
      </c>
      <c r="AG389" s="27" t="s">
        <v>109</v>
      </c>
      <c r="AH389" s="27"/>
      <c r="AI389" s="27" t="s">
        <v>109</v>
      </c>
      <c r="AJ389" s="27"/>
      <c r="AL389" s="13" t="s">
        <v>2576</v>
      </c>
    </row>
    <row r="390" s="13" customFormat="1" ht="84" customHeight="1" spans="1:38">
      <c r="A390" s="27">
        <v>329</v>
      </c>
      <c r="B390" s="27"/>
      <c r="C390" s="133" t="s">
        <v>2749</v>
      </c>
      <c r="D390" s="133" t="s">
        <v>2750</v>
      </c>
      <c r="E390" s="27" t="s">
        <v>92</v>
      </c>
      <c r="F390" s="27" t="s">
        <v>2751</v>
      </c>
      <c r="G390" s="27" t="s">
        <v>2744</v>
      </c>
      <c r="H390" s="27" t="s">
        <v>2752</v>
      </c>
      <c r="I390" s="27" t="s">
        <v>2753</v>
      </c>
      <c r="J390" s="27">
        <v>1</v>
      </c>
      <c r="K390" s="27" t="s">
        <v>2574</v>
      </c>
      <c r="L390" s="27" t="s">
        <v>499</v>
      </c>
      <c r="M390" s="27">
        <v>530</v>
      </c>
      <c r="N390" s="27" t="s">
        <v>109</v>
      </c>
      <c r="O390" s="27" t="s">
        <v>2747</v>
      </c>
      <c r="P390" s="27" t="s">
        <v>2586</v>
      </c>
      <c r="Q390" s="27" t="s">
        <v>2575</v>
      </c>
      <c r="R390" s="27" t="s">
        <v>2576</v>
      </c>
      <c r="S390" s="27" t="s">
        <v>2748</v>
      </c>
      <c r="T390" s="27" t="s">
        <v>2578</v>
      </c>
      <c r="U390" s="27">
        <v>5512226</v>
      </c>
      <c r="V390" s="27" t="s">
        <v>134</v>
      </c>
      <c r="W390" s="59">
        <f t="shared" si="15"/>
        <v>500</v>
      </c>
      <c r="X390" s="59"/>
      <c r="Y390" s="59">
        <v>500</v>
      </c>
      <c r="Z390" s="59"/>
      <c r="AA390" s="55"/>
      <c r="AB390" s="27">
        <v>6589</v>
      </c>
      <c r="AC390" s="27">
        <v>329</v>
      </c>
      <c r="AD390" s="27" t="s">
        <v>109</v>
      </c>
      <c r="AE390" s="27" t="s">
        <v>109</v>
      </c>
      <c r="AF390" s="27" t="s">
        <v>109</v>
      </c>
      <c r="AG390" s="27" t="s">
        <v>109</v>
      </c>
      <c r="AH390" s="27"/>
      <c r="AI390" s="27" t="s">
        <v>109</v>
      </c>
      <c r="AJ390" s="27"/>
      <c r="AL390" s="13" t="s">
        <v>2576</v>
      </c>
    </row>
    <row r="391" s="13" customFormat="1" ht="84" customHeight="1" spans="1:38">
      <c r="A391" s="27">
        <v>330</v>
      </c>
      <c r="B391" s="27"/>
      <c r="C391" s="133" t="s">
        <v>2754</v>
      </c>
      <c r="D391" s="133" t="s">
        <v>2755</v>
      </c>
      <c r="E391" s="27" t="s">
        <v>92</v>
      </c>
      <c r="F391" s="27" t="s">
        <v>2756</v>
      </c>
      <c r="G391" s="27" t="s">
        <v>2757</v>
      </c>
      <c r="H391" s="27" t="s">
        <v>2758</v>
      </c>
      <c r="I391" s="27" t="s">
        <v>2759</v>
      </c>
      <c r="J391" s="27">
        <v>1</v>
      </c>
      <c r="K391" s="27" t="s">
        <v>2574</v>
      </c>
      <c r="L391" s="27" t="s">
        <v>499</v>
      </c>
      <c r="M391" s="27">
        <v>240</v>
      </c>
      <c r="N391" s="27" t="s">
        <v>109</v>
      </c>
      <c r="O391" s="27" t="s">
        <v>2747</v>
      </c>
      <c r="P391" s="27" t="s">
        <v>2586</v>
      </c>
      <c r="Q391" s="27" t="s">
        <v>2575</v>
      </c>
      <c r="R391" s="27" t="s">
        <v>2576</v>
      </c>
      <c r="S391" s="27" t="s">
        <v>2748</v>
      </c>
      <c r="T391" s="27" t="s">
        <v>2578</v>
      </c>
      <c r="U391" s="27">
        <v>5512226</v>
      </c>
      <c r="V391" s="27" t="s">
        <v>134</v>
      </c>
      <c r="W391" s="59">
        <f t="shared" si="15"/>
        <v>240</v>
      </c>
      <c r="X391" s="59"/>
      <c r="Y391" s="59">
        <v>240</v>
      </c>
      <c r="Z391" s="59"/>
      <c r="AA391" s="55"/>
      <c r="AB391" s="27">
        <v>3987</v>
      </c>
      <c r="AC391" s="27">
        <v>199</v>
      </c>
      <c r="AD391" s="27" t="s">
        <v>109</v>
      </c>
      <c r="AE391" s="27" t="s">
        <v>109</v>
      </c>
      <c r="AF391" s="27" t="s">
        <v>109</v>
      </c>
      <c r="AG391" s="27" t="s">
        <v>109</v>
      </c>
      <c r="AH391" s="27"/>
      <c r="AI391" s="27" t="s">
        <v>109</v>
      </c>
      <c r="AJ391" s="27"/>
      <c r="AL391" s="13" t="s">
        <v>2576</v>
      </c>
    </row>
    <row r="392" s="13" customFormat="1" ht="84" customHeight="1" spans="1:38">
      <c r="A392" s="27">
        <v>331</v>
      </c>
      <c r="B392" s="27"/>
      <c r="C392" s="27" t="s">
        <v>2760</v>
      </c>
      <c r="D392" s="27" t="s">
        <v>2761</v>
      </c>
      <c r="E392" s="27" t="s">
        <v>1761</v>
      </c>
      <c r="F392" s="27" t="s">
        <v>2762</v>
      </c>
      <c r="G392" s="27" t="s">
        <v>2763</v>
      </c>
      <c r="H392" s="27" t="s">
        <v>2764</v>
      </c>
      <c r="I392" s="27" t="s">
        <v>2765</v>
      </c>
      <c r="J392" s="27">
        <v>1</v>
      </c>
      <c r="K392" s="27" t="s">
        <v>2574</v>
      </c>
      <c r="L392" s="27" t="s">
        <v>499</v>
      </c>
      <c r="M392" s="34">
        <v>1000</v>
      </c>
      <c r="N392" s="27" t="s">
        <v>109</v>
      </c>
      <c r="O392" s="27" t="s">
        <v>2766</v>
      </c>
      <c r="P392" s="27" t="s">
        <v>2586</v>
      </c>
      <c r="Q392" s="27" t="s">
        <v>2575</v>
      </c>
      <c r="R392" s="27" t="s">
        <v>2576</v>
      </c>
      <c r="S392" s="27" t="s">
        <v>2767</v>
      </c>
      <c r="T392" s="27" t="s">
        <v>2578</v>
      </c>
      <c r="U392" s="27">
        <v>5512226</v>
      </c>
      <c r="V392" s="27" t="s">
        <v>134</v>
      </c>
      <c r="W392" s="59">
        <f t="shared" si="15"/>
        <v>1000</v>
      </c>
      <c r="X392" s="140"/>
      <c r="Y392" s="55">
        <v>1000</v>
      </c>
      <c r="Z392" s="55"/>
      <c r="AA392" s="55"/>
      <c r="AB392" s="34">
        <v>4500</v>
      </c>
      <c r="AC392" s="34">
        <v>76</v>
      </c>
      <c r="AD392" s="27" t="s">
        <v>109</v>
      </c>
      <c r="AE392" s="27" t="s">
        <v>109</v>
      </c>
      <c r="AF392" s="27" t="s">
        <v>109</v>
      </c>
      <c r="AG392" s="27" t="s">
        <v>109</v>
      </c>
      <c r="AH392" s="27"/>
      <c r="AI392" s="27" t="s">
        <v>109</v>
      </c>
      <c r="AJ392" s="34"/>
      <c r="AL392" s="13" t="s">
        <v>2576</v>
      </c>
    </row>
    <row r="393" s="13" customFormat="1" ht="84" customHeight="1" spans="1:38">
      <c r="A393" s="27">
        <v>332</v>
      </c>
      <c r="B393" s="27"/>
      <c r="C393" s="27" t="s">
        <v>2768</v>
      </c>
      <c r="D393" s="27" t="s">
        <v>2769</v>
      </c>
      <c r="E393" s="27" t="s">
        <v>1761</v>
      </c>
      <c r="F393" s="27" t="s">
        <v>2770</v>
      </c>
      <c r="G393" s="27" t="s">
        <v>2771</v>
      </c>
      <c r="H393" s="27" t="s">
        <v>2772</v>
      </c>
      <c r="I393" s="27" t="s">
        <v>2773</v>
      </c>
      <c r="J393" s="27">
        <v>1</v>
      </c>
      <c r="K393" s="27" t="s">
        <v>2574</v>
      </c>
      <c r="L393" s="27" t="s">
        <v>499</v>
      </c>
      <c r="M393" s="34">
        <v>1500</v>
      </c>
      <c r="N393" s="27" t="s">
        <v>109</v>
      </c>
      <c r="O393" s="27" t="s">
        <v>2774</v>
      </c>
      <c r="P393" s="27" t="s">
        <v>2586</v>
      </c>
      <c r="Q393" s="27" t="s">
        <v>2575</v>
      </c>
      <c r="R393" s="27" t="s">
        <v>2576</v>
      </c>
      <c r="S393" s="27" t="s">
        <v>2767</v>
      </c>
      <c r="T393" s="27" t="s">
        <v>2578</v>
      </c>
      <c r="U393" s="27">
        <v>5512226</v>
      </c>
      <c r="V393" s="27" t="s">
        <v>134</v>
      </c>
      <c r="W393" s="59">
        <f t="shared" si="15"/>
        <v>1500</v>
      </c>
      <c r="X393" s="140"/>
      <c r="Y393" s="55">
        <v>1500</v>
      </c>
      <c r="Z393" s="55"/>
      <c r="AA393" s="55"/>
      <c r="AB393" s="34">
        <v>1467</v>
      </c>
      <c r="AC393" s="34">
        <v>75</v>
      </c>
      <c r="AD393" s="27" t="s">
        <v>109</v>
      </c>
      <c r="AE393" s="27" t="s">
        <v>109</v>
      </c>
      <c r="AF393" s="27" t="s">
        <v>109</v>
      </c>
      <c r="AG393" s="27" t="s">
        <v>109</v>
      </c>
      <c r="AH393" s="27"/>
      <c r="AI393" s="27" t="s">
        <v>109</v>
      </c>
      <c r="AJ393" s="34"/>
      <c r="AL393" s="13" t="s">
        <v>2576</v>
      </c>
    </row>
    <row r="394" s="13" customFormat="1" ht="84" customHeight="1" spans="1:38">
      <c r="A394" s="27">
        <v>333</v>
      </c>
      <c r="B394" s="27"/>
      <c r="C394" s="27" t="s">
        <v>2775</v>
      </c>
      <c r="D394" s="27" t="s">
        <v>2776</v>
      </c>
      <c r="E394" s="27" t="s">
        <v>1761</v>
      </c>
      <c r="F394" s="27" t="s">
        <v>1032</v>
      </c>
      <c r="G394" s="27" t="s">
        <v>2777</v>
      </c>
      <c r="H394" s="27" t="s">
        <v>2772</v>
      </c>
      <c r="I394" s="27" t="s">
        <v>2778</v>
      </c>
      <c r="J394" s="27">
        <v>1</v>
      </c>
      <c r="K394" s="27" t="s">
        <v>2574</v>
      </c>
      <c r="L394" s="27" t="s">
        <v>499</v>
      </c>
      <c r="M394" s="34">
        <v>1450</v>
      </c>
      <c r="N394" s="27" t="s">
        <v>109</v>
      </c>
      <c r="O394" s="27" t="s">
        <v>2779</v>
      </c>
      <c r="P394" s="27" t="s">
        <v>2586</v>
      </c>
      <c r="Q394" s="27" t="s">
        <v>2575</v>
      </c>
      <c r="R394" s="27" t="s">
        <v>2576</v>
      </c>
      <c r="S394" s="27" t="s">
        <v>2767</v>
      </c>
      <c r="T394" s="27" t="s">
        <v>2578</v>
      </c>
      <c r="U394" s="27">
        <v>5512226</v>
      </c>
      <c r="V394" s="27" t="s">
        <v>134</v>
      </c>
      <c r="W394" s="59">
        <f t="shared" si="15"/>
        <v>1450</v>
      </c>
      <c r="X394" s="140"/>
      <c r="Y394" s="55">
        <v>1450</v>
      </c>
      <c r="Z394" s="55"/>
      <c r="AA394" s="55"/>
      <c r="AB394" s="34">
        <v>2296</v>
      </c>
      <c r="AC394" s="34">
        <v>64</v>
      </c>
      <c r="AD394" s="27" t="s">
        <v>109</v>
      </c>
      <c r="AE394" s="27" t="s">
        <v>109</v>
      </c>
      <c r="AF394" s="27" t="s">
        <v>109</v>
      </c>
      <c r="AG394" s="27" t="s">
        <v>109</v>
      </c>
      <c r="AH394" s="27"/>
      <c r="AI394" s="27" t="s">
        <v>109</v>
      </c>
      <c r="AJ394" s="34"/>
      <c r="AL394" s="13" t="s">
        <v>2576</v>
      </c>
    </row>
    <row r="395" s="13" customFormat="1" ht="84" customHeight="1" spans="1:38">
      <c r="A395" s="27">
        <v>334</v>
      </c>
      <c r="B395" s="27"/>
      <c r="C395" s="27" t="s">
        <v>2780</v>
      </c>
      <c r="D395" s="27" t="s">
        <v>2781</v>
      </c>
      <c r="E395" s="27" t="s">
        <v>1761</v>
      </c>
      <c r="F395" s="27" t="s">
        <v>2782</v>
      </c>
      <c r="G395" s="27" t="s">
        <v>2783</v>
      </c>
      <c r="H395" s="27" t="s">
        <v>2772</v>
      </c>
      <c r="I395" s="27" t="s">
        <v>2784</v>
      </c>
      <c r="J395" s="27">
        <v>1</v>
      </c>
      <c r="K395" s="27" t="s">
        <v>2574</v>
      </c>
      <c r="L395" s="27" t="s">
        <v>499</v>
      </c>
      <c r="M395" s="34">
        <v>1200</v>
      </c>
      <c r="N395" s="27" t="s">
        <v>109</v>
      </c>
      <c r="O395" s="27" t="s">
        <v>2785</v>
      </c>
      <c r="P395" s="27" t="s">
        <v>2586</v>
      </c>
      <c r="Q395" s="27" t="s">
        <v>2575</v>
      </c>
      <c r="R395" s="27" t="s">
        <v>2576</v>
      </c>
      <c r="S395" s="27" t="s">
        <v>2767</v>
      </c>
      <c r="T395" s="27" t="s">
        <v>2578</v>
      </c>
      <c r="U395" s="27">
        <v>5512226</v>
      </c>
      <c r="V395" s="27" t="s">
        <v>134</v>
      </c>
      <c r="W395" s="59">
        <f t="shared" si="15"/>
        <v>1200</v>
      </c>
      <c r="X395" s="140"/>
      <c r="Y395" s="55">
        <v>1200</v>
      </c>
      <c r="Z395" s="55"/>
      <c r="AA395" s="55"/>
      <c r="AB395" s="34">
        <v>12000</v>
      </c>
      <c r="AC395" s="34">
        <v>158</v>
      </c>
      <c r="AD395" s="27" t="s">
        <v>109</v>
      </c>
      <c r="AE395" s="27" t="s">
        <v>109</v>
      </c>
      <c r="AF395" s="27" t="s">
        <v>135</v>
      </c>
      <c r="AG395" s="27" t="s">
        <v>109</v>
      </c>
      <c r="AH395" s="27"/>
      <c r="AI395" s="27" t="s">
        <v>109</v>
      </c>
      <c r="AJ395" s="34"/>
      <c r="AL395" s="13" t="s">
        <v>2576</v>
      </c>
    </row>
    <row r="396" s="13" customFormat="1" ht="84" customHeight="1" spans="1:38">
      <c r="A396" s="27">
        <v>335</v>
      </c>
      <c r="B396" s="27"/>
      <c r="C396" s="27" t="s">
        <v>2786</v>
      </c>
      <c r="D396" s="27" t="s">
        <v>2787</v>
      </c>
      <c r="E396" s="27" t="s">
        <v>1761</v>
      </c>
      <c r="F396" s="27" t="s">
        <v>2788</v>
      </c>
      <c r="G396" s="27" t="s">
        <v>2789</v>
      </c>
      <c r="H396" s="27" t="s">
        <v>2772</v>
      </c>
      <c r="I396" s="27" t="s">
        <v>2790</v>
      </c>
      <c r="J396" s="27">
        <v>1</v>
      </c>
      <c r="K396" s="27" t="s">
        <v>2574</v>
      </c>
      <c r="L396" s="27" t="s">
        <v>499</v>
      </c>
      <c r="M396" s="34">
        <v>1400</v>
      </c>
      <c r="N396" s="27" t="s">
        <v>109</v>
      </c>
      <c r="O396" s="27" t="s">
        <v>2791</v>
      </c>
      <c r="P396" s="27" t="s">
        <v>2586</v>
      </c>
      <c r="Q396" s="27" t="s">
        <v>2575</v>
      </c>
      <c r="R396" s="27" t="s">
        <v>2576</v>
      </c>
      <c r="S396" s="27" t="s">
        <v>2767</v>
      </c>
      <c r="T396" s="27" t="s">
        <v>2578</v>
      </c>
      <c r="U396" s="27">
        <v>5512226</v>
      </c>
      <c r="V396" s="27" t="s">
        <v>134</v>
      </c>
      <c r="W396" s="59">
        <f t="shared" si="15"/>
        <v>1400</v>
      </c>
      <c r="X396" s="140"/>
      <c r="Y396" s="55">
        <v>1400</v>
      </c>
      <c r="Z396" s="55"/>
      <c r="AA396" s="55"/>
      <c r="AB396" s="34">
        <v>4000</v>
      </c>
      <c r="AC396" s="34">
        <v>147</v>
      </c>
      <c r="AD396" s="27" t="s">
        <v>109</v>
      </c>
      <c r="AE396" s="27" t="s">
        <v>109</v>
      </c>
      <c r="AF396" s="27" t="s">
        <v>135</v>
      </c>
      <c r="AG396" s="27" t="s">
        <v>109</v>
      </c>
      <c r="AH396" s="27"/>
      <c r="AI396" s="27" t="s">
        <v>109</v>
      </c>
      <c r="AJ396" s="34"/>
      <c r="AL396" s="13" t="s">
        <v>2576</v>
      </c>
    </row>
    <row r="397" s="13" customFormat="1" ht="84" customHeight="1" spans="1:38">
      <c r="A397" s="27">
        <v>336</v>
      </c>
      <c r="B397" s="27"/>
      <c r="C397" s="97" t="s">
        <v>2792</v>
      </c>
      <c r="D397" s="27" t="s">
        <v>2793</v>
      </c>
      <c r="E397" s="27" t="s">
        <v>92</v>
      </c>
      <c r="F397" s="97" t="s">
        <v>2794</v>
      </c>
      <c r="G397" s="27" t="s">
        <v>2795</v>
      </c>
      <c r="H397" s="27" t="s">
        <v>2772</v>
      </c>
      <c r="I397" s="27" t="s">
        <v>2793</v>
      </c>
      <c r="J397" s="27"/>
      <c r="K397" s="27" t="s">
        <v>2574</v>
      </c>
      <c r="L397" s="27" t="s">
        <v>499</v>
      </c>
      <c r="M397" s="34">
        <v>1200</v>
      </c>
      <c r="N397" s="27" t="s">
        <v>109</v>
      </c>
      <c r="O397" s="27" t="s">
        <v>2796</v>
      </c>
      <c r="P397" s="27" t="s">
        <v>2586</v>
      </c>
      <c r="Q397" s="27" t="s">
        <v>2575</v>
      </c>
      <c r="R397" s="27" t="s">
        <v>2576</v>
      </c>
      <c r="S397" s="27" t="s">
        <v>2767</v>
      </c>
      <c r="T397" s="27" t="s">
        <v>2578</v>
      </c>
      <c r="U397" s="27">
        <v>5512226</v>
      </c>
      <c r="V397" s="27" t="s">
        <v>134</v>
      </c>
      <c r="W397" s="59">
        <f t="shared" si="15"/>
        <v>1200</v>
      </c>
      <c r="X397" s="140"/>
      <c r="Y397" s="55">
        <v>1200</v>
      </c>
      <c r="Z397" s="55"/>
      <c r="AA397" s="55"/>
      <c r="AB397" s="34">
        <v>2500</v>
      </c>
      <c r="AC397" s="34">
        <v>172</v>
      </c>
      <c r="AD397" s="27" t="s">
        <v>109</v>
      </c>
      <c r="AE397" s="27" t="s">
        <v>109</v>
      </c>
      <c r="AF397" s="27" t="s">
        <v>109</v>
      </c>
      <c r="AG397" s="27" t="s">
        <v>109</v>
      </c>
      <c r="AH397" s="27" t="s">
        <v>109</v>
      </c>
      <c r="AI397" s="27" t="s">
        <v>109</v>
      </c>
      <c r="AJ397" s="34"/>
      <c r="AL397" s="13" t="s">
        <v>2576</v>
      </c>
    </row>
    <row r="398" s="13" customFormat="1" ht="84" customHeight="1" spans="1:38">
      <c r="A398" s="27">
        <v>337</v>
      </c>
      <c r="B398" s="27"/>
      <c r="C398" s="97" t="s">
        <v>2797</v>
      </c>
      <c r="D398" s="27" t="s">
        <v>2798</v>
      </c>
      <c r="E398" s="27" t="s">
        <v>92</v>
      </c>
      <c r="F398" s="97" t="s">
        <v>2799</v>
      </c>
      <c r="G398" s="27" t="s">
        <v>2800</v>
      </c>
      <c r="H398" s="27" t="s">
        <v>2772</v>
      </c>
      <c r="I398" s="27" t="s">
        <v>2798</v>
      </c>
      <c r="J398" s="27"/>
      <c r="K398" s="27" t="s">
        <v>2574</v>
      </c>
      <c r="L398" s="27" t="s">
        <v>499</v>
      </c>
      <c r="M398" s="34">
        <v>1000</v>
      </c>
      <c r="N398" s="27" t="s">
        <v>109</v>
      </c>
      <c r="O398" s="27" t="s">
        <v>2801</v>
      </c>
      <c r="P398" s="27" t="s">
        <v>2586</v>
      </c>
      <c r="Q398" s="27" t="s">
        <v>2575</v>
      </c>
      <c r="R398" s="27" t="s">
        <v>2576</v>
      </c>
      <c r="S398" s="27" t="s">
        <v>2767</v>
      </c>
      <c r="T398" s="27" t="s">
        <v>2578</v>
      </c>
      <c r="U398" s="27">
        <v>5512226</v>
      </c>
      <c r="V398" s="27" t="s">
        <v>134</v>
      </c>
      <c r="W398" s="59">
        <f t="shared" si="15"/>
        <v>1000</v>
      </c>
      <c r="X398" s="140"/>
      <c r="Y398" s="55">
        <v>1000</v>
      </c>
      <c r="Z398" s="55"/>
      <c r="AA398" s="55"/>
      <c r="AB398" s="34">
        <v>3200</v>
      </c>
      <c r="AC398" s="34">
        <v>156</v>
      </c>
      <c r="AD398" s="27" t="s">
        <v>109</v>
      </c>
      <c r="AE398" s="27" t="s">
        <v>109</v>
      </c>
      <c r="AF398" s="27" t="s">
        <v>109</v>
      </c>
      <c r="AG398" s="27" t="s">
        <v>109</v>
      </c>
      <c r="AH398" s="27" t="s">
        <v>109</v>
      </c>
      <c r="AI398" s="27" t="s">
        <v>109</v>
      </c>
      <c r="AJ398" s="34"/>
      <c r="AL398" s="13" t="s">
        <v>2576</v>
      </c>
    </row>
    <row r="399" s="13" customFormat="1" ht="84" customHeight="1" spans="1:38">
      <c r="A399" s="27">
        <v>338</v>
      </c>
      <c r="B399" s="27"/>
      <c r="C399" s="97" t="s">
        <v>2802</v>
      </c>
      <c r="D399" s="27" t="s">
        <v>2803</v>
      </c>
      <c r="E399" s="27" t="s">
        <v>92</v>
      </c>
      <c r="F399" s="97" t="s">
        <v>1512</v>
      </c>
      <c r="G399" s="27" t="s">
        <v>2804</v>
      </c>
      <c r="H399" s="27" t="s">
        <v>2772</v>
      </c>
      <c r="I399" s="27" t="s">
        <v>2803</v>
      </c>
      <c r="J399" s="27"/>
      <c r="K399" s="27" t="s">
        <v>2574</v>
      </c>
      <c r="L399" s="27" t="s">
        <v>499</v>
      </c>
      <c r="M399" s="34">
        <v>1000</v>
      </c>
      <c r="N399" s="27" t="s">
        <v>109</v>
      </c>
      <c r="O399" s="27" t="s">
        <v>2805</v>
      </c>
      <c r="P399" s="27" t="s">
        <v>2586</v>
      </c>
      <c r="Q399" s="27" t="s">
        <v>2575</v>
      </c>
      <c r="R399" s="27" t="s">
        <v>2576</v>
      </c>
      <c r="S399" s="27" t="s">
        <v>2767</v>
      </c>
      <c r="T399" s="27" t="s">
        <v>2578</v>
      </c>
      <c r="U399" s="27">
        <v>5512226</v>
      </c>
      <c r="V399" s="27" t="s">
        <v>134</v>
      </c>
      <c r="W399" s="59">
        <f t="shared" si="15"/>
        <v>1000</v>
      </c>
      <c r="X399" s="140"/>
      <c r="Y399" s="55">
        <v>1000</v>
      </c>
      <c r="Z399" s="55"/>
      <c r="AA399" s="55"/>
      <c r="AB399" s="34">
        <v>3000</v>
      </c>
      <c r="AC399" s="34">
        <v>196</v>
      </c>
      <c r="AD399" s="27" t="s">
        <v>109</v>
      </c>
      <c r="AE399" s="27" t="s">
        <v>109</v>
      </c>
      <c r="AF399" s="27" t="s">
        <v>109</v>
      </c>
      <c r="AG399" s="27" t="s">
        <v>109</v>
      </c>
      <c r="AH399" s="27" t="s">
        <v>109</v>
      </c>
      <c r="AI399" s="27" t="s">
        <v>109</v>
      </c>
      <c r="AJ399" s="34"/>
      <c r="AL399" s="13" t="s">
        <v>2576</v>
      </c>
    </row>
    <row r="400" s="13" customFormat="1" ht="84" customHeight="1" spans="1:38">
      <c r="A400" s="27">
        <v>339</v>
      </c>
      <c r="B400" s="27"/>
      <c r="C400" s="97" t="s">
        <v>2806</v>
      </c>
      <c r="D400" s="27" t="s">
        <v>2807</v>
      </c>
      <c r="E400" s="27" t="s">
        <v>92</v>
      </c>
      <c r="F400" s="97" t="s">
        <v>2808</v>
      </c>
      <c r="G400" s="27" t="s">
        <v>2809</v>
      </c>
      <c r="H400" s="27" t="s">
        <v>2772</v>
      </c>
      <c r="I400" s="27" t="s">
        <v>2807</v>
      </c>
      <c r="J400" s="27"/>
      <c r="K400" s="27" t="s">
        <v>2574</v>
      </c>
      <c r="L400" s="27" t="s">
        <v>499</v>
      </c>
      <c r="M400" s="34">
        <v>1200</v>
      </c>
      <c r="N400" s="27" t="s">
        <v>109</v>
      </c>
      <c r="O400" s="27" t="s">
        <v>2810</v>
      </c>
      <c r="P400" s="27" t="s">
        <v>2586</v>
      </c>
      <c r="Q400" s="27" t="s">
        <v>2575</v>
      </c>
      <c r="R400" s="27" t="s">
        <v>2576</v>
      </c>
      <c r="S400" s="27" t="s">
        <v>2767</v>
      </c>
      <c r="T400" s="27" t="s">
        <v>2578</v>
      </c>
      <c r="U400" s="27">
        <v>5512226</v>
      </c>
      <c r="V400" s="27" t="s">
        <v>134</v>
      </c>
      <c r="W400" s="59">
        <f t="shared" si="15"/>
        <v>1200</v>
      </c>
      <c r="X400" s="140"/>
      <c r="Y400" s="55">
        <v>1200</v>
      </c>
      <c r="Z400" s="55"/>
      <c r="AA400" s="55"/>
      <c r="AB400" s="34">
        <v>5000</v>
      </c>
      <c r="AC400" s="34">
        <v>84</v>
      </c>
      <c r="AD400" s="27" t="s">
        <v>109</v>
      </c>
      <c r="AE400" s="27" t="s">
        <v>109</v>
      </c>
      <c r="AF400" s="27" t="s">
        <v>109</v>
      </c>
      <c r="AG400" s="27" t="s">
        <v>109</v>
      </c>
      <c r="AH400" s="27" t="s">
        <v>109</v>
      </c>
      <c r="AI400" s="27" t="s">
        <v>109</v>
      </c>
      <c r="AJ400" s="34"/>
      <c r="AL400" s="13" t="s">
        <v>2576</v>
      </c>
    </row>
    <row r="401" s="13" customFormat="1" ht="84" customHeight="1" spans="1:38">
      <c r="A401" s="27">
        <v>340</v>
      </c>
      <c r="B401" s="27"/>
      <c r="C401" s="27" t="s">
        <v>2811</v>
      </c>
      <c r="D401" s="27" t="s">
        <v>2812</v>
      </c>
      <c r="E401" s="27" t="s">
        <v>1761</v>
      </c>
      <c r="F401" s="27" t="s">
        <v>2813</v>
      </c>
      <c r="G401" s="27" t="s">
        <v>2814</v>
      </c>
      <c r="H401" s="27" t="s">
        <v>2772</v>
      </c>
      <c r="I401" s="27" t="s">
        <v>2815</v>
      </c>
      <c r="J401" s="27">
        <v>1</v>
      </c>
      <c r="K401" s="27" t="s">
        <v>2574</v>
      </c>
      <c r="L401" s="27" t="s">
        <v>499</v>
      </c>
      <c r="M401" s="34">
        <v>475</v>
      </c>
      <c r="N401" s="27" t="s">
        <v>109</v>
      </c>
      <c r="O401" s="27" t="s">
        <v>2791</v>
      </c>
      <c r="P401" s="27" t="s">
        <v>2586</v>
      </c>
      <c r="Q401" s="27" t="s">
        <v>2575</v>
      </c>
      <c r="R401" s="27" t="s">
        <v>2576</v>
      </c>
      <c r="S401" s="27" t="s">
        <v>2767</v>
      </c>
      <c r="T401" s="27" t="s">
        <v>2578</v>
      </c>
      <c r="U401" s="27">
        <v>5512226</v>
      </c>
      <c r="V401" s="27" t="s">
        <v>134</v>
      </c>
      <c r="W401" s="59">
        <f t="shared" si="15"/>
        <v>475</v>
      </c>
      <c r="X401" s="55">
        <v>475</v>
      </c>
      <c r="Y401" s="55"/>
      <c r="Z401" s="55"/>
      <c r="AA401" s="55"/>
      <c r="AB401" s="34">
        <v>1160</v>
      </c>
      <c r="AC401" s="34">
        <v>60</v>
      </c>
      <c r="AD401" s="27" t="s">
        <v>109</v>
      </c>
      <c r="AE401" s="27" t="s">
        <v>109</v>
      </c>
      <c r="AF401" s="27" t="s">
        <v>109</v>
      </c>
      <c r="AG401" s="27" t="s">
        <v>109</v>
      </c>
      <c r="AH401" s="27" t="s">
        <v>109</v>
      </c>
      <c r="AI401" s="27" t="s">
        <v>109</v>
      </c>
      <c r="AJ401" s="34"/>
      <c r="AL401" s="13" t="s">
        <v>2576</v>
      </c>
    </row>
    <row r="402" s="13" customFormat="1" ht="84" customHeight="1" spans="1:38">
      <c r="A402" s="27">
        <v>341</v>
      </c>
      <c r="B402" s="27"/>
      <c r="C402" s="27" t="s">
        <v>2816</v>
      </c>
      <c r="D402" s="27" t="s">
        <v>2817</v>
      </c>
      <c r="E402" s="27" t="s">
        <v>1761</v>
      </c>
      <c r="F402" s="27" t="s">
        <v>646</v>
      </c>
      <c r="G402" s="27" t="s">
        <v>2818</v>
      </c>
      <c r="H402" s="27" t="s">
        <v>2772</v>
      </c>
      <c r="I402" s="27" t="s">
        <v>2819</v>
      </c>
      <c r="J402" s="27">
        <v>1</v>
      </c>
      <c r="K402" s="27" t="s">
        <v>2574</v>
      </c>
      <c r="L402" s="27" t="s">
        <v>499</v>
      </c>
      <c r="M402" s="34">
        <v>355</v>
      </c>
      <c r="N402" s="27" t="s">
        <v>109</v>
      </c>
      <c r="O402" s="27" t="s">
        <v>2791</v>
      </c>
      <c r="P402" s="27" t="s">
        <v>2586</v>
      </c>
      <c r="Q402" s="27" t="s">
        <v>2575</v>
      </c>
      <c r="R402" s="27" t="s">
        <v>2576</v>
      </c>
      <c r="S402" s="27" t="s">
        <v>2767</v>
      </c>
      <c r="T402" s="27" t="s">
        <v>2578</v>
      </c>
      <c r="U402" s="27">
        <v>5512226</v>
      </c>
      <c r="V402" s="27" t="s">
        <v>134</v>
      </c>
      <c r="W402" s="59">
        <f t="shared" si="15"/>
        <v>355</v>
      </c>
      <c r="X402" s="55">
        <v>355</v>
      </c>
      <c r="Y402" s="55"/>
      <c r="Z402" s="55"/>
      <c r="AA402" s="55"/>
      <c r="AB402" s="34">
        <v>897</v>
      </c>
      <c r="AC402" s="34">
        <v>69</v>
      </c>
      <c r="AD402" s="27" t="s">
        <v>109</v>
      </c>
      <c r="AE402" s="27" t="s">
        <v>109</v>
      </c>
      <c r="AF402" s="27" t="s">
        <v>109</v>
      </c>
      <c r="AG402" s="27" t="s">
        <v>109</v>
      </c>
      <c r="AH402" s="27" t="s">
        <v>109</v>
      </c>
      <c r="AI402" s="27" t="s">
        <v>109</v>
      </c>
      <c r="AJ402" s="34"/>
      <c r="AL402" s="13" t="s">
        <v>2576</v>
      </c>
    </row>
    <row r="403" s="13" customFormat="1" ht="84" customHeight="1" spans="1:38">
      <c r="A403" s="27">
        <v>342</v>
      </c>
      <c r="B403" s="27"/>
      <c r="C403" s="27" t="s">
        <v>2820</v>
      </c>
      <c r="D403" s="27" t="s">
        <v>2821</v>
      </c>
      <c r="E403" s="27" t="s">
        <v>446</v>
      </c>
      <c r="F403" s="27"/>
      <c r="G403" s="27" t="s">
        <v>2822</v>
      </c>
      <c r="H403" s="27" t="s">
        <v>2772</v>
      </c>
      <c r="I403" s="27" t="s">
        <v>2821</v>
      </c>
      <c r="J403" s="27">
        <v>1</v>
      </c>
      <c r="K403" s="27" t="s">
        <v>2574</v>
      </c>
      <c r="L403" s="27" t="s">
        <v>499</v>
      </c>
      <c r="M403" s="34">
        <v>300</v>
      </c>
      <c r="N403" s="27" t="s">
        <v>109</v>
      </c>
      <c r="O403" s="27" t="s">
        <v>2823</v>
      </c>
      <c r="P403" s="27" t="s">
        <v>2586</v>
      </c>
      <c r="Q403" s="27" t="s">
        <v>2575</v>
      </c>
      <c r="R403" s="27" t="s">
        <v>2576</v>
      </c>
      <c r="S403" s="27" t="s">
        <v>2824</v>
      </c>
      <c r="T403" s="27" t="s">
        <v>2578</v>
      </c>
      <c r="U403" s="27">
        <v>5512226</v>
      </c>
      <c r="V403" s="27" t="s">
        <v>134</v>
      </c>
      <c r="W403" s="59">
        <f t="shared" si="15"/>
        <v>300</v>
      </c>
      <c r="X403" s="55"/>
      <c r="Y403" s="55">
        <v>300</v>
      </c>
      <c r="Z403" s="55"/>
      <c r="AA403" s="55"/>
      <c r="AB403" s="34">
        <v>5600</v>
      </c>
      <c r="AC403" s="34">
        <v>458</v>
      </c>
      <c r="AD403" s="27" t="s">
        <v>109</v>
      </c>
      <c r="AE403" s="27" t="s">
        <v>109</v>
      </c>
      <c r="AF403" s="27" t="s">
        <v>135</v>
      </c>
      <c r="AG403" s="27" t="s">
        <v>109</v>
      </c>
      <c r="AH403" s="27"/>
      <c r="AI403" s="27" t="s">
        <v>109</v>
      </c>
      <c r="AJ403" s="34"/>
      <c r="AL403" s="13" t="s">
        <v>2576</v>
      </c>
    </row>
    <row r="404" s="13" customFormat="1" ht="84" customHeight="1" spans="1:38">
      <c r="A404" s="27">
        <v>343</v>
      </c>
      <c r="B404" s="27"/>
      <c r="C404" s="27" t="s">
        <v>2825</v>
      </c>
      <c r="D404" s="27" t="s">
        <v>2826</v>
      </c>
      <c r="E404" s="27" t="s">
        <v>92</v>
      </c>
      <c r="F404" s="27" t="s">
        <v>2827</v>
      </c>
      <c r="G404" s="27" t="s">
        <v>2828</v>
      </c>
      <c r="H404" s="27" t="s">
        <v>2829</v>
      </c>
      <c r="I404" s="27" t="s">
        <v>2826</v>
      </c>
      <c r="J404" s="27" t="s">
        <v>2830</v>
      </c>
      <c r="K404" s="27" t="s">
        <v>2574</v>
      </c>
      <c r="L404" s="27" t="s">
        <v>499</v>
      </c>
      <c r="M404" s="34">
        <v>800</v>
      </c>
      <c r="N404" s="27" t="s">
        <v>336</v>
      </c>
      <c r="O404" s="27" t="s">
        <v>2829</v>
      </c>
      <c r="P404" s="27" t="s">
        <v>2586</v>
      </c>
      <c r="Q404" s="27" t="s">
        <v>2575</v>
      </c>
      <c r="R404" s="27" t="s">
        <v>2576</v>
      </c>
      <c r="S404" s="27" t="s">
        <v>2827</v>
      </c>
      <c r="T404" s="27" t="s">
        <v>2578</v>
      </c>
      <c r="U404" s="27">
        <v>5512226</v>
      </c>
      <c r="V404" s="27" t="s">
        <v>134</v>
      </c>
      <c r="W404" s="59">
        <f t="shared" si="15"/>
        <v>700</v>
      </c>
      <c r="X404" s="55"/>
      <c r="Y404" s="55">
        <v>700</v>
      </c>
      <c r="Z404" s="55"/>
      <c r="AA404" s="55"/>
      <c r="AB404" s="34">
        <v>2760</v>
      </c>
      <c r="AC404" s="34">
        <v>238</v>
      </c>
      <c r="AD404" s="27" t="s">
        <v>109</v>
      </c>
      <c r="AE404" s="27" t="s">
        <v>109</v>
      </c>
      <c r="AF404" s="27" t="s">
        <v>135</v>
      </c>
      <c r="AG404" s="27" t="s">
        <v>109</v>
      </c>
      <c r="AH404" s="27"/>
      <c r="AI404" s="27" t="s">
        <v>109</v>
      </c>
      <c r="AJ404" s="34"/>
      <c r="AL404" s="13" t="s">
        <v>2576</v>
      </c>
    </row>
    <row r="405" s="13" customFormat="1" ht="84" customHeight="1" spans="1:38">
      <c r="A405" s="27">
        <v>344</v>
      </c>
      <c r="B405" s="27"/>
      <c r="C405" s="27" t="s">
        <v>2831</v>
      </c>
      <c r="D405" s="27" t="s">
        <v>2832</v>
      </c>
      <c r="E405" s="27" t="s">
        <v>524</v>
      </c>
      <c r="F405" s="27" t="s">
        <v>2833</v>
      </c>
      <c r="G405" s="27" t="s">
        <v>2834</v>
      </c>
      <c r="H405" s="27" t="s">
        <v>2835</v>
      </c>
      <c r="I405" s="27" t="s">
        <v>2832</v>
      </c>
      <c r="J405" s="27" t="s">
        <v>2836</v>
      </c>
      <c r="K405" s="27" t="s">
        <v>2574</v>
      </c>
      <c r="L405" s="27" t="s">
        <v>499</v>
      </c>
      <c r="M405" s="34">
        <v>21</v>
      </c>
      <c r="N405" s="27" t="s">
        <v>336</v>
      </c>
      <c r="O405" s="27" t="s">
        <v>2829</v>
      </c>
      <c r="P405" s="27" t="s">
        <v>2586</v>
      </c>
      <c r="Q405" s="27" t="s">
        <v>2575</v>
      </c>
      <c r="R405" s="27" t="s">
        <v>2576</v>
      </c>
      <c r="S405" s="27" t="s">
        <v>2837</v>
      </c>
      <c r="T405" s="27" t="s">
        <v>2578</v>
      </c>
      <c r="U405" s="27">
        <v>5512226</v>
      </c>
      <c r="V405" s="27" t="s">
        <v>134</v>
      </c>
      <c r="W405" s="59">
        <f t="shared" si="15"/>
        <v>21</v>
      </c>
      <c r="X405" s="55">
        <v>21</v>
      </c>
      <c r="Y405" s="55"/>
      <c r="Z405" s="55"/>
      <c r="AA405" s="55"/>
      <c r="AB405" s="27">
        <v>368</v>
      </c>
      <c r="AC405" s="27">
        <v>72</v>
      </c>
      <c r="AD405" s="27" t="s">
        <v>109</v>
      </c>
      <c r="AE405" s="27" t="s">
        <v>109</v>
      </c>
      <c r="AF405" s="27" t="s">
        <v>135</v>
      </c>
      <c r="AG405" s="27" t="s">
        <v>109</v>
      </c>
      <c r="AH405" s="27"/>
      <c r="AI405" s="27" t="s">
        <v>109</v>
      </c>
      <c r="AJ405" s="34"/>
      <c r="AL405" s="13" t="s">
        <v>2576</v>
      </c>
    </row>
    <row r="406" s="13" customFormat="1" ht="84" customHeight="1" spans="1:38">
      <c r="A406" s="27">
        <v>345</v>
      </c>
      <c r="B406" s="27"/>
      <c r="C406" s="27" t="s">
        <v>2838</v>
      </c>
      <c r="D406" s="27" t="s">
        <v>2839</v>
      </c>
      <c r="E406" s="27" t="s">
        <v>524</v>
      </c>
      <c r="F406" s="27" t="s">
        <v>2840</v>
      </c>
      <c r="G406" s="27" t="s">
        <v>2841</v>
      </c>
      <c r="H406" s="27" t="s">
        <v>2829</v>
      </c>
      <c r="I406" s="27" t="s">
        <v>2839</v>
      </c>
      <c r="J406" s="27" t="s">
        <v>2842</v>
      </c>
      <c r="K406" s="27" t="s">
        <v>2574</v>
      </c>
      <c r="L406" s="27" t="s">
        <v>499</v>
      </c>
      <c r="M406" s="34">
        <v>40</v>
      </c>
      <c r="N406" s="27" t="s">
        <v>336</v>
      </c>
      <c r="O406" s="27" t="s">
        <v>2829</v>
      </c>
      <c r="P406" s="27" t="s">
        <v>2586</v>
      </c>
      <c r="Q406" s="27" t="s">
        <v>2575</v>
      </c>
      <c r="R406" s="27" t="s">
        <v>2576</v>
      </c>
      <c r="S406" s="27" t="s">
        <v>2840</v>
      </c>
      <c r="T406" s="27" t="s">
        <v>2578</v>
      </c>
      <c r="U406" s="27">
        <v>5512226</v>
      </c>
      <c r="V406" s="27" t="s">
        <v>134</v>
      </c>
      <c r="W406" s="59">
        <f t="shared" si="15"/>
        <v>40</v>
      </c>
      <c r="X406" s="55">
        <v>40</v>
      </c>
      <c r="Y406" s="55"/>
      <c r="Z406" s="55"/>
      <c r="AA406" s="55"/>
      <c r="AB406" s="27">
        <v>377</v>
      </c>
      <c r="AC406" s="27">
        <v>54</v>
      </c>
      <c r="AD406" s="27" t="s">
        <v>109</v>
      </c>
      <c r="AE406" s="27" t="s">
        <v>109</v>
      </c>
      <c r="AF406" s="27" t="s">
        <v>135</v>
      </c>
      <c r="AG406" s="27" t="s">
        <v>109</v>
      </c>
      <c r="AH406" s="27"/>
      <c r="AI406" s="27" t="s">
        <v>109</v>
      </c>
      <c r="AJ406" s="34"/>
      <c r="AL406" s="13" t="s">
        <v>2576</v>
      </c>
    </row>
    <row r="407" s="13" customFormat="1" ht="84" customHeight="1" spans="1:38">
      <c r="A407" s="27">
        <v>346</v>
      </c>
      <c r="B407" s="27"/>
      <c r="C407" s="27" t="s">
        <v>2843</v>
      </c>
      <c r="D407" s="27" t="s">
        <v>2844</v>
      </c>
      <c r="E407" s="27" t="s">
        <v>524</v>
      </c>
      <c r="F407" s="27" t="s">
        <v>2178</v>
      </c>
      <c r="G407" s="27" t="s">
        <v>2845</v>
      </c>
      <c r="H407" s="27" t="s">
        <v>2829</v>
      </c>
      <c r="I407" s="27" t="s">
        <v>2844</v>
      </c>
      <c r="J407" s="27" t="s">
        <v>2846</v>
      </c>
      <c r="K407" s="27" t="s">
        <v>2574</v>
      </c>
      <c r="L407" s="27" t="s">
        <v>499</v>
      </c>
      <c r="M407" s="34">
        <v>37</v>
      </c>
      <c r="N407" s="27" t="s">
        <v>336</v>
      </c>
      <c r="O407" s="27" t="s">
        <v>2829</v>
      </c>
      <c r="P407" s="27" t="s">
        <v>2586</v>
      </c>
      <c r="Q407" s="27" t="s">
        <v>2575</v>
      </c>
      <c r="R407" s="27" t="s">
        <v>2576</v>
      </c>
      <c r="S407" s="27" t="s">
        <v>2178</v>
      </c>
      <c r="T407" s="27" t="s">
        <v>2578</v>
      </c>
      <c r="U407" s="27">
        <v>5512226</v>
      </c>
      <c r="V407" s="27" t="s">
        <v>134</v>
      </c>
      <c r="W407" s="59">
        <f t="shared" ref="W407:W429" si="16">SUM(X407:AA407)</f>
        <v>37</v>
      </c>
      <c r="X407" s="55">
        <v>37</v>
      </c>
      <c r="Y407" s="55"/>
      <c r="Z407" s="55"/>
      <c r="AA407" s="55"/>
      <c r="AB407" s="27">
        <v>459</v>
      </c>
      <c r="AC407" s="27">
        <v>36</v>
      </c>
      <c r="AD407" s="27" t="s">
        <v>109</v>
      </c>
      <c r="AE407" s="27" t="s">
        <v>109</v>
      </c>
      <c r="AF407" s="27" t="s">
        <v>135</v>
      </c>
      <c r="AG407" s="27" t="s">
        <v>109</v>
      </c>
      <c r="AH407" s="27"/>
      <c r="AI407" s="27" t="s">
        <v>109</v>
      </c>
      <c r="AJ407" s="34"/>
      <c r="AL407" s="13" t="s">
        <v>2576</v>
      </c>
    </row>
    <row r="408" s="13" customFormat="1" ht="84" customHeight="1" spans="1:38">
      <c r="A408" s="27">
        <v>347</v>
      </c>
      <c r="B408" s="27"/>
      <c r="C408" s="27" t="s">
        <v>2847</v>
      </c>
      <c r="D408" s="27" t="s">
        <v>2848</v>
      </c>
      <c r="E408" s="27" t="s">
        <v>524</v>
      </c>
      <c r="F408" s="27" t="s">
        <v>2849</v>
      </c>
      <c r="G408" s="27" t="s">
        <v>2850</v>
      </c>
      <c r="H408" s="27" t="s">
        <v>2829</v>
      </c>
      <c r="I408" s="27" t="s">
        <v>2851</v>
      </c>
      <c r="J408" s="27" t="s">
        <v>2852</v>
      </c>
      <c r="K408" s="27" t="s">
        <v>2574</v>
      </c>
      <c r="L408" s="27" t="s">
        <v>499</v>
      </c>
      <c r="M408" s="34">
        <v>45</v>
      </c>
      <c r="N408" s="27" t="s">
        <v>336</v>
      </c>
      <c r="O408" s="27" t="s">
        <v>2829</v>
      </c>
      <c r="P408" s="27" t="s">
        <v>2586</v>
      </c>
      <c r="Q408" s="27" t="s">
        <v>2575</v>
      </c>
      <c r="R408" s="27" t="s">
        <v>2576</v>
      </c>
      <c r="S408" s="27" t="s">
        <v>678</v>
      </c>
      <c r="T408" s="27" t="s">
        <v>2578</v>
      </c>
      <c r="U408" s="27">
        <v>5512226</v>
      </c>
      <c r="V408" s="27" t="s">
        <v>134</v>
      </c>
      <c r="W408" s="59">
        <f t="shared" si="16"/>
        <v>45</v>
      </c>
      <c r="X408" s="55">
        <v>45</v>
      </c>
      <c r="Y408" s="55"/>
      <c r="Z408" s="55"/>
      <c r="AA408" s="55"/>
      <c r="AB408" s="27">
        <v>310</v>
      </c>
      <c r="AC408" s="27">
        <v>57</v>
      </c>
      <c r="AD408" s="27" t="s">
        <v>109</v>
      </c>
      <c r="AE408" s="27" t="s">
        <v>109</v>
      </c>
      <c r="AF408" s="27" t="s">
        <v>135</v>
      </c>
      <c r="AG408" s="27" t="s">
        <v>109</v>
      </c>
      <c r="AH408" s="27"/>
      <c r="AI408" s="27" t="s">
        <v>109</v>
      </c>
      <c r="AJ408" s="34"/>
      <c r="AL408" s="13" t="s">
        <v>2576</v>
      </c>
    </row>
    <row r="409" s="12" customFormat="1" ht="84" customHeight="1" spans="1:38">
      <c r="A409" s="27">
        <v>348</v>
      </c>
      <c r="B409" s="27"/>
      <c r="C409" s="27" t="s">
        <v>2853</v>
      </c>
      <c r="D409" s="27" t="s">
        <v>2854</v>
      </c>
      <c r="E409" s="27" t="s">
        <v>92</v>
      </c>
      <c r="F409" s="27" t="s">
        <v>714</v>
      </c>
      <c r="G409" s="27" t="s">
        <v>2855</v>
      </c>
      <c r="H409" s="27" t="s">
        <v>95</v>
      </c>
      <c r="I409" s="27" t="s">
        <v>2855</v>
      </c>
      <c r="J409" s="27" t="s">
        <v>2856</v>
      </c>
      <c r="K409" s="27" t="s">
        <v>2574</v>
      </c>
      <c r="L409" s="27" t="s">
        <v>499</v>
      </c>
      <c r="M409" s="27">
        <v>58</v>
      </c>
      <c r="N409" s="27" t="s">
        <v>109</v>
      </c>
      <c r="O409" s="27" t="s">
        <v>2857</v>
      </c>
      <c r="P409" s="27" t="s">
        <v>939</v>
      </c>
      <c r="Q409" s="27" t="s">
        <v>2575</v>
      </c>
      <c r="R409" s="27" t="s">
        <v>2576</v>
      </c>
      <c r="S409" s="27" t="s">
        <v>714</v>
      </c>
      <c r="T409" s="27" t="s">
        <v>2578</v>
      </c>
      <c r="U409" s="27">
        <v>5512226</v>
      </c>
      <c r="V409" s="27" t="s">
        <v>134</v>
      </c>
      <c r="W409" s="59">
        <f t="shared" si="16"/>
        <v>58</v>
      </c>
      <c r="X409" s="59">
        <v>58</v>
      </c>
      <c r="Y409" s="59"/>
      <c r="Z409" s="59"/>
      <c r="AA409" s="59"/>
      <c r="AB409" s="27" t="s">
        <v>2858</v>
      </c>
      <c r="AC409" s="27" t="s">
        <v>2859</v>
      </c>
      <c r="AD409" s="27" t="s">
        <v>109</v>
      </c>
      <c r="AE409" s="27" t="s">
        <v>109</v>
      </c>
      <c r="AF409" s="27" t="s">
        <v>135</v>
      </c>
      <c r="AG409" s="27" t="s">
        <v>109</v>
      </c>
      <c r="AH409" s="27"/>
      <c r="AI409" s="27" t="s">
        <v>109</v>
      </c>
      <c r="AJ409" s="27"/>
      <c r="AL409" s="13" t="s">
        <v>2576</v>
      </c>
    </row>
    <row r="410" s="12" customFormat="1" ht="84" customHeight="1" spans="1:38">
      <c r="A410" s="27">
        <v>349</v>
      </c>
      <c r="B410" s="27"/>
      <c r="C410" s="27" t="s">
        <v>2860</v>
      </c>
      <c r="D410" s="27" t="s">
        <v>2861</v>
      </c>
      <c r="E410" s="27" t="s">
        <v>92</v>
      </c>
      <c r="F410" s="27" t="s">
        <v>512</v>
      </c>
      <c r="G410" s="27" t="s">
        <v>2862</v>
      </c>
      <c r="H410" s="27" t="s">
        <v>95</v>
      </c>
      <c r="I410" s="27" t="s">
        <v>2862</v>
      </c>
      <c r="J410" s="27" t="s">
        <v>2856</v>
      </c>
      <c r="K410" s="27" t="s">
        <v>2574</v>
      </c>
      <c r="L410" s="27" t="s">
        <v>499</v>
      </c>
      <c r="M410" s="27">
        <v>40</v>
      </c>
      <c r="N410" s="27" t="s">
        <v>109</v>
      </c>
      <c r="O410" s="27" t="s">
        <v>2857</v>
      </c>
      <c r="P410" s="27" t="s">
        <v>939</v>
      </c>
      <c r="Q410" s="27" t="s">
        <v>2575</v>
      </c>
      <c r="R410" s="27" t="s">
        <v>2576</v>
      </c>
      <c r="S410" s="27" t="s">
        <v>512</v>
      </c>
      <c r="T410" s="27" t="s">
        <v>2578</v>
      </c>
      <c r="U410" s="27">
        <v>5512226</v>
      </c>
      <c r="V410" s="27" t="s">
        <v>134</v>
      </c>
      <c r="W410" s="59">
        <f t="shared" si="16"/>
        <v>40</v>
      </c>
      <c r="X410" s="59">
        <v>40</v>
      </c>
      <c r="Y410" s="59"/>
      <c r="Z410" s="59"/>
      <c r="AA410" s="59"/>
      <c r="AB410" s="27" t="s">
        <v>2863</v>
      </c>
      <c r="AC410" s="27" t="s">
        <v>2864</v>
      </c>
      <c r="AD410" s="27" t="s">
        <v>109</v>
      </c>
      <c r="AE410" s="27" t="s">
        <v>109</v>
      </c>
      <c r="AF410" s="27" t="s">
        <v>135</v>
      </c>
      <c r="AG410" s="27" t="s">
        <v>109</v>
      </c>
      <c r="AH410" s="27"/>
      <c r="AI410" s="27" t="s">
        <v>109</v>
      </c>
      <c r="AJ410" s="27"/>
      <c r="AL410" s="13" t="s">
        <v>2576</v>
      </c>
    </row>
    <row r="411" s="12" customFormat="1" ht="84" customHeight="1" spans="1:38">
      <c r="A411" s="27">
        <v>350</v>
      </c>
      <c r="B411" s="27"/>
      <c r="C411" s="27" t="s">
        <v>2865</v>
      </c>
      <c r="D411" s="27" t="s">
        <v>2866</v>
      </c>
      <c r="E411" s="27" t="s">
        <v>92</v>
      </c>
      <c r="F411" s="27" t="s">
        <v>1139</v>
      </c>
      <c r="G411" s="27" t="s">
        <v>2867</v>
      </c>
      <c r="H411" s="27" t="s">
        <v>95</v>
      </c>
      <c r="I411" s="27" t="s">
        <v>2867</v>
      </c>
      <c r="J411" s="27" t="s">
        <v>2856</v>
      </c>
      <c r="K411" s="27" t="s">
        <v>2574</v>
      </c>
      <c r="L411" s="27" t="s">
        <v>499</v>
      </c>
      <c r="M411" s="27">
        <v>48</v>
      </c>
      <c r="N411" s="27" t="s">
        <v>109</v>
      </c>
      <c r="O411" s="27" t="s">
        <v>2857</v>
      </c>
      <c r="P411" s="27" t="s">
        <v>939</v>
      </c>
      <c r="Q411" s="27" t="s">
        <v>2575</v>
      </c>
      <c r="R411" s="27" t="s">
        <v>2576</v>
      </c>
      <c r="S411" s="27" t="s">
        <v>1139</v>
      </c>
      <c r="T411" s="27" t="s">
        <v>2578</v>
      </c>
      <c r="U411" s="27">
        <v>5512226</v>
      </c>
      <c r="V411" s="27" t="s">
        <v>134</v>
      </c>
      <c r="W411" s="59">
        <f t="shared" si="16"/>
        <v>48</v>
      </c>
      <c r="X411" s="59">
        <v>48</v>
      </c>
      <c r="Y411" s="59"/>
      <c r="Z411" s="59"/>
      <c r="AA411" s="59"/>
      <c r="AB411" s="27" t="s">
        <v>2868</v>
      </c>
      <c r="AC411" s="27" t="s">
        <v>2869</v>
      </c>
      <c r="AD411" s="27" t="s">
        <v>109</v>
      </c>
      <c r="AE411" s="27" t="s">
        <v>109</v>
      </c>
      <c r="AF411" s="27" t="s">
        <v>135</v>
      </c>
      <c r="AG411" s="27" t="s">
        <v>109</v>
      </c>
      <c r="AH411" s="27"/>
      <c r="AI411" s="27" t="s">
        <v>109</v>
      </c>
      <c r="AJ411" s="27"/>
      <c r="AL411" s="13" t="s">
        <v>2576</v>
      </c>
    </row>
    <row r="412" s="12" customFormat="1" ht="84" customHeight="1" spans="1:38">
      <c r="A412" s="27">
        <v>351</v>
      </c>
      <c r="B412" s="27"/>
      <c r="C412" s="27" t="s">
        <v>2870</v>
      </c>
      <c r="D412" s="27" t="s">
        <v>2871</v>
      </c>
      <c r="E412" s="27" t="s">
        <v>92</v>
      </c>
      <c r="F412" s="27" t="s">
        <v>2872</v>
      </c>
      <c r="G412" s="27" t="s">
        <v>2873</v>
      </c>
      <c r="H412" s="27" t="s">
        <v>95</v>
      </c>
      <c r="I412" s="27" t="s">
        <v>2873</v>
      </c>
      <c r="J412" s="27" t="s">
        <v>2431</v>
      </c>
      <c r="K412" s="27" t="s">
        <v>2574</v>
      </c>
      <c r="L412" s="27" t="s">
        <v>499</v>
      </c>
      <c r="M412" s="27">
        <v>25</v>
      </c>
      <c r="N412" s="27" t="s">
        <v>109</v>
      </c>
      <c r="O412" s="27" t="s">
        <v>2857</v>
      </c>
      <c r="P412" s="27" t="s">
        <v>939</v>
      </c>
      <c r="Q412" s="27" t="s">
        <v>2575</v>
      </c>
      <c r="R412" s="27" t="s">
        <v>2576</v>
      </c>
      <c r="S412" s="27" t="s">
        <v>2872</v>
      </c>
      <c r="T412" s="27" t="s">
        <v>2578</v>
      </c>
      <c r="U412" s="27">
        <v>5512226</v>
      </c>
      <c r="V412" s="27" t="s">
        <v>134</v>
      </c>
      <c r="W412" s="59">
        <f t="shared" si="16"/>
        <v>25</v>
      </c>
      <c r="X412" s="59">
        <v>25</v>
      </c>
      <c r="Y412" s="59"/>
      <c r="Z412" s="59"/>
      <c r="AA412" s="59"/>
      <c r="AB412" s="27" t="s">
        <v>2874</v>
      </c>
      <c r="AC412" s="27" t="s">
        <v>2875</v>
      </c>
      <c r="AD412" s="27" t="s">
        <v>109</v>
      </c>
      <c r="AE412" s="27" t="s">
        <v>109</v>
      </c>
      <c r="AF412" s="27" t="s">
        <v>135</v>
      </c>
      <c r="AG412" s="27" t="s">
        <v>109</v>
      </c>
      <c r="AH412" s="27"/>
      <c r="AI412" s="27" t="s">
        <v>109</v>
      </c>
      <c r="AJ412" s="27"/>
      <c r="AL412" s="13" t="s">
        <v>2576</v>
      </c>
    </row>
    <row r="413" s="13" customFormat="1" ht="84" customHeight="1" spans="1:38">
      <c r="A413" s="27">
        <v>352</v>
      </c>
      <c r="B413" s="27"/>
      <c r="C413" s="27" t="s">
        <v>2876</v>
      </c>
      <c r="D413" s="27" t="s">
        <v>2877</v>
      </c>
      <c r="E413" s="27" t="s">
        <v>92</v>
      </c>
      <c r="F413" s="27" t="s">
        <v>744</v>
      </c>
      <c r="G413" s="27" t="s">
        <v>2878</v>
      </c>
      <c r="H413" s="27" t="s">
        <v>2829</v>
      </c>
      <c r="I413" s="27" t="s">
        <v>2877</v>
      </c>
      <c r="J413" s="27" t="s">
        <v>2879</v>
      </c>
      <c r="K413" s="27" t="s">
        <v>2574</v>
      </c>
      <c r="L413" s="27" t="s">
        <v>499</v>
      </c>
      <c r="M413" s="34">
        <v>400</v>
      </c>
      <c r="N413" s="27" t="s">
        <v>109</v>
      </c>
      <c r="O413" s="27" t="s">
        <v>2829</v>
      </c>
      <c r="P413" s="27" t="s">
        <v>2586</v>
      </c>
      <c r="Q413" s="27" t="s">
        <v>2575</v>
      </c>
      <c r="R413" s="27" t="s">
        <v>2576</v>
      </c>
      <c r="S413" s="34" t="s">
        <v>424</v>
      </c>
      <c r="T413" s="27" t="s">
        <v>2578</v>
      </c>
      <c r="U413" s="27">
        <v>5512226</v>
      </c>
      <c r="V413" s="27" t="s">
        <v>134</v>
      </c>
      <c r="W413" s="59">
        <f t="shared" si="16"/>
        <v>400</v>
      </c>
      <c r="X413" s="55"/>
      <c r="Y413" s="55">
        <v>400</v>
      </c>
      <c r="Z413" s="55"/>
      <c r="AA413" s="55"/>
      <c r="AB413" s="34">
        <v>326</v>
      </c>
      <c r="AC413" s="34">
        <v>78</v>
      </c>
      <c r="AD413" s="27" t="s">
        <v>109</v>
      </c>
      <c r="AE413" s="27" t="s">
        <v>109</v>
      </c>
      <c r="AF413" s="27" t="s">
        <v>135</v>
      </c>
      <c r="AG413" s="27" t="s">
        <v>109</v>
      </c>
      <c r="AH413" s="27"/>
      <c r="AI413" s="27" t="s">
        <v>109</v>
      </c>
      <c r="AJ413" s="34"/>
      <c r="AL413" s="13" t="s">
        <v>2576</v>
      </c>
    </row>
    <row r="414" s="13" customFormat="1" ht="84" customHeight="1" spans="1:38">
      <c r="A414" s="27">
        <v>353</v>
      </c>
      <c r="B414" s="27"/>
      <c r="C414" s="32" t="s">
        <v>2880</v>
      </c>
      <c r="D414" s="27" t="s">
        <v>2881</v>
      </c>
      <c r="E414" s="32" t="s">
        <v>92</v>
      </c>
      <c r="F414" s="32" t="s">
        <v>2882</v>
      </c>
      <c r="G414" s="27" t="s">
        <v>2881</v>
      </c>
      <c r="H414" s="32" t="s">
        <v>95</v>
      </c>
      <c r="I414" s="27" t="s">
        <v>2881</v>
      </c>
      <c r="J414" s="32" t="s">
        <v>2883</v>
      </c>
      <c r="K414" s="27" t="s">
        <v>2574</v>
      </c>
      <c r="L414" s="27" t="s">
        <v>499</v>
      </c>
      <c r="M414" s="32">
        <v>60</v>
      </c>
      <c r="N414" s="27" t="s">
        <v>109</v>
      </c>
      <c r="O414" s="32"/>
      <c r="P414" s="32"/>
      <c r="Q414" s="27" t="s">
        <v>2575</v>
      </c>
      <c r="R414" s="27" t="s">
        <v>2576</v>
      </c>
      <c r="S414" s="32" t="s">
        <v>618</v>
      </c>
      <c r="T414" s="27" t="s">
        <v>2578</v>
      </c>
      <c r="U414" s="27">
        <v>5512226</v>
      </c>
      <c r="V414" s="27" t="s">
        <v>134</v>
      </c>
      <c r="W414" s="59">
        <f t="shared" si="16"/>
        <v>60</v>
      </c>
      <c r="X414" s="85">
        <v>60</v>
      </c>
      <c r="Y414" s="85"/>
      <c r="Z414" s="85"/>
      <c r="AA414" s="85"/>
      <c r="AB414" s="27">
        <v>455</v>
      </c>
      <c r="AC414" s="27">
        <v>152</v>
      </c>
      <c r="AD414" s="27" t="s">
        <v>109</v>
      </c>
      <c r="AE414" s="27" t="s">
        <v>109</v>
      </c>
      <c r="AF414" s="27" t="s">
        <v>109</v>
      </c>
      <c r="AG414" s="27" t="s">
        <v>109</v>
      </c>
      <c r="AH414" s="27"/>
      <c r="AI414" s="27" t="s">
        <v>109</v>
      </c>
      <c r="AJ414" s="27"/>
      <c r="AL414" s="13" t="s">
        <v>2576</v>
      </c>
    </row>
    <row r="415" s="13" customFormat="1" ht="84" customHeight="1" spans="1:38">
      <c r="A415" s="27">
        <v>354</v>
      </c>
      <c r="B415" s="27"/>
      <c r="C415" s="27" t="s">
        <v>2884</v>
      </c>
      <c r="D415" s="27" t="s">
        <v>2885</v>
      </c>
      <c r="E415" s="27" t="s">
        <v>524</v>
      </c>
      <c r="F415" s="27" t="s">
        <v>2886</v>
      </c>
      <c r="G415" s="27" t="s">
        <v>2887</v>
      </c>
      <c r="H415" s="27" t="s">
        <v>2888</v>
      </c>
      <c r="I415" s="27" t="s">
        <v>2887</v>
      </c>
      <c r="J415" s="27" t="s">
        <v>2885</v>
      </c>
      <c r="K415" s="27" t="s">
        <v>2574</v>
      </c>
      <c r="L415" s="27" t="s">
        <v>499</v>
      </c>
      <c r="M415" s="27">
        <v>18</v>
      </c>
      <c r="N415" s="27" t="s">
        <v>109</v>
      </c>
      <c r="O415" s="27" t="s">
        <v>2888</v>
      </c>
      <c r="P415" s="27" t="s">
        <v>2889</v>
      </c>
      <c r="Q415" s="27" t="s">
        <v>2575</v>
      </c>
      <c r="R415" s="27" t="s">
        <v>2576</v>
      </c>
      <c r="S415" s="27" t="s">
        <v>772</v>
      </c>
      <c r="T415" s="27" t="s">
        <v>2578</v>
      </c>
      <c r="U415" s="27">
        <v>5512226</v>
      </c>
      <c r="V415" s="27" t="s">
        <v>134</v>
      </c>
      <c r="W415" s="59">
        <f t="shared" si="16"/>
        <v>18</v>
      </c>
      <c r="X415" s="59">
        <v>18</v>
      </c>
      <c r="Y415" s="59"/>
      <c r="Z415" s="59"/>
      <c r="AA415" s="59"/>
      <c r="AB415" s="27">
        <v>800</v>
      </c>
      <c r="AC415" s="27">
        <v>146</v>
      </c>
      <c r="AD415" s="27" t="s">
        <v>109</v>
      </c>
      <c r="AE415" s="27" t="s">
        <v>109</v>
      </c>
      <c r="AF415" s="27" t="s">
        <v>109</v>
      </c>
      <c r="AG415" s="27" t="s">
        <v>109</v>
      </c>
      <c r="AH415" s="27" t="s">
        <v>109</v>
      </c>
      <c r="AI415" s="27" t="s">
        <v>109</v>
      </c>
      <c r="AJ415" s="27"/>
      <c r="AL415" s="13" t="s">
        <v>2576</v>
      </c>
    </row>
    <row r="416" s="13" customFormat="1" ht="84" customHeight="1" spans="1:38">
      <c r="A416" s="27">
        <v>355</v>
      </c>
      <c r="B416" s="27"/>
      <c r="C416" s="27" t="s">
        <v>2890</v>
      </c>
      <c r="D416" s="27" t="s">
        <v>2891</v>
      </c>
      <c r="E416" s="27" t="s">
        <v>524</v>
      </c>
      <c r="F416" s="27" t="s">
        <v>2892</v>
      </c>
      <c r="G416" s="27" t="s">
        <v>2893</v>
      </c>
      <c r="H416" s="27" t="s">
        <v>2893</v>
      </c>
      <c r="I416" s="27" t="s">
        <v>2891</v>
      </c>
      <c r="J416" s="27" t="s">
        <v>2891</v>
      </c>
      <c r="K416" s="27" t="s">
        <v>2574</v>
      </c>
      <c r="L416" s="27" t="s">
        <v>499</v>
      </c>
      <c r="M416" s="27">
        <v>45</v>
      </c>
      <c r="N416" s="27" t="s">
        <v>109</v>
      </c>
      <c r="O416" s="27" t="s">
        <v>2893</v>
      </c>
      <c r="P416" s="27" t="s">
        <v>229</v>
      </c>
      <c r="Q416" s="27" t="s">
        <v>2575</v>
      </c>
      <c r="R416" s="27" t="s">
        <v>2576</v>
      </c>
      <c r="S416" s="27" t="s">
        <v>2894</v>
      </c>
      <c r="T416" s="27" t="s">
        <v>2578</v>
      </c>
      <c r="U416" s="27">
        <v>5512226</v>
      </c>
      <c r="V416" s="27" t="s">
        <v>134</v>
      </c>
      <c r="W416" s="59">
        <f t="shared" si="16"/>
        <v>45</v>
      </c>
      <c r="X416" s="55">
        <v>45</v>
      </c>
      <c r="Y416" s="59"/>
      <c r="Z416" s="59"/>
      <c r="AA416" s="59"/>
      <c r="AB416" s="27">
        <v>1246</v>
      </c>
      <c r="AC416" s="27">
        <v>152</v>
      </c>
      <c r="AD416" s="27" t="s">
        <v>109</v>
      </c>
      <c r="AE416" s="27" t="s">
        <v>109</v>
      </c>
      <c r="AF416" s="27" t="s">
        <v>109</v>
      </c>
      <c r="AG416" s="27" t="s">
        <v>109</v>
      </c>
      <c r="AH416" s="27"/>
      <c r="AI416" s="27" t="s">
        <v>109</v>
      </c>
      <c r="AJ416" s="27"/>
      <c r="AL416" s="13" t="s">
        <v>2576</v>
      </c>
    </row>
    <row r="417" s="13" customFormat="1" ht="84" customHeight="1" spans="1:38">
      <c r="A417" s="27">
        <v>356</v>
      </c>
      <c r="B417" s="27"/>
      <c r="C417" s="27" t="s">
        <v>2895</v>
      </c>
      <c r="D417" s="27" t="s">
        <v>2896</v>
      </c>
      <c r="E417" s="27" t="s">
        <v>92</v>
      </c>
      <c r="F417" s="27" t="s">
        <v>2897</v>
      </c>
      <c r="G417" s="27" t="s">
        <v>2898</v>
      </c>
      <c r="H417" s="27" t="s">
        <v>2898</v>
      </c>
      <c r="I417" s="27" t="s">
        <v>2898</v>
      </c>
      <c r="J417" s="27" t="s">
        <v>2898</v>
      </c>
      <c r="K417" s="27" t="s">
        <v>2574</v>
      </c>
      <c r="L417" s="27" t="s">
        <v>499</v>
      </c>
      <c r="M417" s="27">
        <v>15</v>
      </c>
      <c r="N417" s="27" t="s">
        <v>109</v>
      </c>
      <c r="O417" s="27" t="s">
        <v>2899</v>
      </c>
      <c r="P417" s="27" t="s">
        <v>229</v>
      </c>
      <c r="Q417" s="27" t="s">
        <v>2575</v>
      </c>
      <c r="R417" s="27" t="s">
        <v>2576</v>
      </c>
      <c r="S417" s="27" t="s">
        <v>172</v>
      </c>
      <c r="T417" s="27" t="s">
        <v>2578</v>
      </c>
      <c r="U417" s="27">
        <v>5512226</v>
      </c>
      <c r="V417" s="27" t="s">
        <v>134</v>
      </c>
      <c r="W417" s="59">
        <f t="shared" si="16"/>
        <v>13</v>
      </c>
      <c r="X417" s="59">
        <v>13</v>
      </c>
      <c r="Y417" s="59"/>
      <c r="Z417" s="59"/>
      <c r="AA417" s="59"/>
      <c r="AB417" s="27">
        <v>186</v>
      </c>
      <c r="AC417" s="27">
        <v>10</v>
      </c>
      <c r="AD417" s="27" t="s">
        <v>109</v>
      </c>
      <c r="AE417" s="27" t="s">
        <v>109</v>
      </c>
      <c r="AF417" s="27" t="s">
        <v>109</v>
      </c>
      <c r="AG417" s="27" t="s">
        <v>109</v>
      </c>
      <c r="AH417" s="27"/>
      <c r="AI417" s="27" t="s">
        <v>109</v>
      </c>
      <c r="AJ417" s="27"/>
      <c r="AL417" s="13" t="s">
        <v>2576</v>
      </c>
    </row>
    <row r="418" s="13" customFormat="1" ht="84" customHeight="1" spans="1:38">
      <c r="A418" s="27">
        <v>357</v>
      </c>
      <c r="B418" s="27"/>
      <c r="C418" s="27" t="s">
        <v>2900</v>
      </c>
      <c r="D418" s="27" t="s">
        <v>2901</v>
      </c>
      <c r="E418" s="34" t="s">
        <v>2902</v>
      </c>
      <c r="F418" s="27" t="s">
        <v>2038</v>
      </c>
      <c r="G418" s="27" t="s">
        <v>2903</v>
      </c>
      <c r="H418" s="27" t="s">
        <v>2903</v>
      </c>
      <c r="I418" s="27" t="s">
        <v>2903</v>
      </c>
      <c r="J418" s="27" t="s">
        <v>2903</v>
      </c>
      <c r="K418" s="27" t="s">
        <v>2574</v>
      </c>
      <c r="L418" s="27" t="s">
        <v>499</v>
      </c>
      <c r="M418" s="27">
        <v>45</v>
      </c>
      <c r="N418" s="27" t="s">
        <v>109</v>
      </c>
      <c r="O418" s="27" t="s">
        <v>2904</v>
      </c>
      <c r="P418" s="27" t="s">
        <v>229</v>
      </c>
      <c r="Q418" s="27" t="s">
        <v>2575</v>
      </c>
      <c r="R418" s="27" t="s">
        <v>2576</v>
      </c>
      <c r="S418" s="27" t="s">
        <v>2577</v>
      </c>
      <c r="T418" s="27" t="s">
        <v>2578</v>
      </c>
      <c r="U418" s="27">
        <v>5512226</v>
      </c>
      <c r="V418" s="27" t="s">
        <v>134</v>
      </c>
      <c r="W418" s="59">
        <f t="shared" si="16"/>
        <v>45</v>
      </c>
      <c r="X418" s="55">
        <v>45</v>
      </c>
      <c r="Y418" s="55"/>
      <c r="Z418" s="55"/>
      <c r="AA418" s="55"/>
      <c r="AB418" s="34">
        <v>672</v>
      </c>
      <c r="AC418" s="34">
        <v>116</v>
      </c>
      <c r="AD418" s="27" t="s">
        <v>109</v>
      </c>
      <c r="AE418" s="34" t="s">
        <v>109</v>
      </c>
      <c r="AF418" s="34" t="s">
        <v>135</v>
      </c>
      <c r="AG418" s="34" t="s">
        <v>109</v>
      </c>
      <c r="AH418" s="34"/>
      <c r="AI418" s="34" t="s">
        <v>109</v>
      </c>
      <c r="AJ418" s="34"/>
      <c r="AL418" s="13" t="s">
        <v>2576</v>
      </c>
    </row>
    <row r="419" s="13" customFormat="1" ht="84" customHeight="1" spans="1:38">
      <c r="A419" s="27">
        <v>358</v>
      </c>
      <c r="B419" s="27"/>
      <c r="C419" s="124" t="s">
        <v>2905</v>
      </c>
      <c r="D419" s="124" t="s">
        <v>2906</v>
      </c>
      <c r="E419" s="34" t="s">
        <v>524</v>
      </c>
      <c r="F419" s="27" t="s">
        <v>2907</v>
      </c>
      <c r="G419" s="27" t="s">
        <v>2908</v>
      </c>
      <c r="H419" s="27" t="s">
        <v>2909</v>
      </c>
      <c r="I419" s="27" t="s">
        <v>2909</v>
      </c>
      <c r="J419" s="27" t="s">
        <v>2910</v>
      </c>
      <c r="K419" s="27" t="s">
        <v>2911</v>
      </c>
      <c r="L419" s="27" t="s">
        <v>2911</v>
      </c>
      <c r="M419" s="27">
        <v>64</v>
      </c>
      <c r="N419" s="34" t="s">
        <v>109</v>
      </c>
      <c r="O419" s="27" t="s">
        <v>2912</v>
      </c>
      <c r="P419" s="27" t="s">
        <v>2889</v>
      </c>
      <c r="Q419" s="27" t="s">
        <v>2575</v>
      </c>
      <c r="R419" s="27" t="s">
        <v>2576</v>
      </c>
      <c r="S419" s="27" t="s">
        <v>2913</v>
      </c>
      <c r="T419" s="27" t="s">
        <v>2578</v>
      </c>
      <c r="U419" s="27">
        <v>5512226</v>
      </c>
      <c r="V419" s="27" t="s">
        <v>134</v>
      </c>
      <c r="W419" s="59">
        <f t="shared" si="16"/>
        <v>64</v>
      </c>
      <c r="X419" s="55">
        <v>64</v>
      </c>
      <c r="Y419" s="55"/>
      <c r="Z419" s="55"/>
      <c r="AA419" s="55"/>
      <c r="AB419" s="34">
        <v>650</v>
      </c>
      <c r="AC419" s="34">
        <v>184</v>
      </c>
      <c r="AD419" s="27" t="s">
        <v>109</v>
      </c>
      <c r="AE419" s="34" t="s">
        <v>109</v>
      </c>
      <c r="AF419" s="34" t="s">
        <v>135</v>
      </c>
      <c r="AG419" s="34" t="s">
        <v>109</v>
      </c>
      <c r="AH419" s="34"/>
      <c r="AI419" s="34" t="s">
        <v>109</v>
      </c>
      <c r="AJ419" s="34"/>
      <c r="AL419" s="13" t="s">
        <v>2576</v>
      </c>
    </row>
    <row r="420" s="13" customFormat="1" ht="84" customHeight="1" spans="1:38">
      <c r="A420" s="27">
        <v>359</v>
      </c>
      <c r="B420" s="27"/>
      <c r="C420" s="27" t="s">
        <v>2914</v>
      </c>
      <c r="D420" s="27" t="s">
        <v>2915</v>
      </c>
      <c r="E420" s="34" t="s">
        <v>524</v>
      </c>
      <c r="F420" s="27" t="s">
        <v>2916</v>
      </c>
      <c r="G420" s="27" t="s">
        <v>2917</v>
      </c>
      <c r="H420" s="27" t="s">
        <v>2918</v>
      </c>
      <c r="I420" s="27" t="s">
        <v>2917</v>
      </c>
      <c r="J420" s="27" t="s">
        <v>2917</v>
      </c>
      <c r="K420" s="27" t="s">
        <v>2911</v>
      </c>
      <c r="L420" s="27" t="s">
        <v>2911</v>
      </c>
      <c r="M420" s="27">
        <v>82</v>
      </c>
      <c r="N420" s="34" t="s">
        <v>109</v>
      </c>
      <c r="O420" s="27" t="s">
        <v>2917</v>
      </c>
      <c r="P420" s="27" t="s">
        <v>2889</v>
      </c>
      <c r="Q420" s="27" t="s">
        <v>2919</v>
      </c>
      <c r="R420" s="27" t="s">
        <v>2576</v>
      </c>
      <c r="S420" s="27" t="s">
        <v>917</v>
      </c>
      <c r="T420" s="27" t="s">
        <v>2578</v>
      </c>
      <c r="U420" s="27">
        <v>5512226</v>
      </c>
      <c r="V420" s="27" t="s">
        <v>134</v>
      </c>
      <c r="W420" s="59">
        <f t="shared" si="16"/>
        <v>82</v>
      </c>
      <c r="X420" s="55">
        <v>82</v>
      </c>
      <c r="Y420" s="55"/>
      <c r="Z420" s="55"/>
      <c r="AA420" s="55"/>
      <c r="AB420" s="34">
        <v>420</v>
      </c>
      <c r="AC420" s="34">
        <v>67</v>
      </c>
      <c r="AD420" s="27" t="s">
        <v>109</v>
      </c>
      <c r="AE420" s="34" t="s">
        <v>109</v>
      </c>
      <c r="AF420" s="34" t="s">
        <v>135</v>
      </c>
      <c r="AG420" s="34" t="s">
        <v>109</v>
      </c>
      <c r="AH420" s="34"/>
      <c r="AI420" s="34" t="s">
        <v>109</v>
      </c>
      <c r="AJ420" s="34"/>
      <c r="AL420" s="13" t="s">
        <v>2576</v>
      </c>
    </row>
    <row r="421" s="13" customFormat="1" ht="84" customHeight="1" spans="1:38">
      <c r="A421" s="27">
        <v>360</v>
      </c>
      <c r="B421" s="27"/>
      <c r="C421" s="27" t="s">
        <v>2920</v>
      </c>
      <c r="D421" s="124" t="s">
        <v>2921</v>
      </c>
      <c r="E421" s="34" t="s">
        <v>92</v>
      </c>
      <c r="F421" s="27" t="s">
        <v>2922</v>
      </c>
      <c r="G421" s="27" t="s">
        <v>2923</v>
      </c>
      <c r="H421" s="27" t="s">
        <v>2924</v>
      </c>
      <c r="I421" s="27" t="s">
        <v>2923</v>
      </c>
      <c r="J421" s="27" t="s">
        <v>2925</v>
      </c>
      <c r="K421" s="27" t="s">
        <v>2911</v>
      </c>
      <c r="L421" s="27" t="s">
        <v>2911</v>
      </c>
      <c r="M421" s="27">
        <v>16</v>
      </c>
      <c r="N421" s="34" t="s">
        <v>109</v>
      </c>
      <c r="O421" s="27" t="s">
        <v>2923</v>
      </c>
      <c r="P421" s="27" t="s">
        <v>229</v>
      </c>
      <c r="Q421" s="27" t="s">
        <v>2919</v>
      </c>
      <c r="R421" s="27" t="s">
        <v>2576</v>
      </c>
      <c r="S421" s="27" t="s">
        <v>962</v>
      </c>
      <c r="T421" s="27" t="s">
        <v>2578</v>
      </c>
      <c r="U421" s="27">
        <v>5512226</v>
      </c>
      <c r="V421" s="27" t="s">
        <v>134</v>
      </c>
      <c r="W421" s="59">
        <f t="shared" si="16"/>
        <v>16</v>
      </c>
      <c r="X421" s="55">
        <v>16</v>
      </c>
      <c r="Y421" s="55"/>
      <c r="Z421" s="55"/>
      <c r="AA421" s="55"/>
      <c r="AB421" s="34">
        <v>410</v>
      </c>
      <c r="AC421" s="34">
        <v>116</v>
      </c>
      <c r="AD421" s="27" t="s">
        <v>109</v>
      </c>
      <c r="AE421" s="34" t="s">
        <v>109</v>
      </c>
      <c r="AF421" s="34" t="s">
        <v>135</v>
      </c>
      <c r="AG421" s="34" t="s">
        <v>109</v>
      </c>
      <c r="AH421" s="34"/>
      <c r="AI421" s="34" t="s">
        <v>109</v>
      </c>
      <c r="AJ421" s="34"/>
      <c r="AL421" s="13" t="s">
        <v>2576</v>
      </c>
    </row>
    <row r="422" s="13" customFormat="1" ht="84" customHeight="1" spans="1:38">
      <c r="A422" s="27">
        <v>361</v>
      </c>
      <c r="B422" s="27"/>
      <c r="C422" s="27" t="s">
        <v>2926</v>
      </c>
      <c r="D422" s="27" t="s">
        <v>2927</v>
      </c>
      <c r="E422" s="34" t="s">
        <v>524</v>
      </c>
      <c r="F422" s="27" t="s">
        <v>2928</v>
      </c>
      <c r="G422" s="27" t="s">
        <v>2929</v>
      </c>
      <c r="H422" s="27" t="s">
        <v>2930</v>
      </c>
      <c r="I422" s="27" t="s">
        <v>2931</v>
      </c>
      <c r="J422" s="27" t="s">
        <v>2931</v>
      </c>
      <c r="K422" s="27" t="s">
        <v>2911</v>
      </c>
      <c r="L422" s="27" t="s">
        <v>2911</v>
      </c>
      <c r="M422" s="27">
        <v>60</v>
      </c>
      <c r="N422" s="34" t="s">
        <v>109</v>
      </c>
      <c r="O422" s="27" t="s">
        <v>2927</v>
      </c>
      <c r="P422" s="27" t="s">
        <v>229</v>
      </c>
      <c r="Q422" s="27" t="s">
        <v>2919</v>
      </c>
      <c r="R422" s="27" t="s">
        <v>2576</v>
      </c>
      <c r="S422" s="27" t="s">
        <v>2932</v>
      </c>
      <c r="T422" s="27" t="s">
        <v>2578</v>
      </c>
      <c r="U422" s="27">
        <v>5512226</v>
      </c>
      <c r="V422" s="27" t="s">
        <v>134</v>
      </c>
      <c r="W422" s="59">
        <f t="shared" si="16"/>
        <v>60</v>
      </c>
      <c r="X422" s="55">
        <v>60</v>
      </c>
      <c r="Y422" s="55"/>
      <c r="Z422" s="55"/>
      <c r="AA422" s="55"/>
      <c r="AB422" s="34">
        <v>811</v>
      </c>
      <c r="AC422" s="34">
        <v>264</v>
      </c>
      <c r="AD422" s="27" t="s">
        <v>109</v>
      </c>
      <c r="AE422" s="34" t="s">
        <v>109</v>
      </c>
      <c r="AF422" s="34" t="s">
        <v>135</v>
      </c>
      <c r="AG422" s="34" t="s">
        <v>109</v>
      </c>
      <c r="AH422" s="34"/>
      <c r="AI422" s="34" t="s">
        <v>109</v>
      </c>
      <c r="AJ422" s="34"/>
      <c r="AL422" s="13" t="s">
        <v>2576</v>
      </c>
    </row>
    <row r="423" s="13" customFormat="1" ht="84" customHeight="1" spans="1:38">
      <c r="A423" s="27">
        <v>362</v>
      </c>
      <c r="B423" s="27"/>
      <c r="C423" s="27" t="s">
        <v>2933</v>
      </c>
      <c r="D423" s="27" t="s">
        <v>2934</v>
      </c>
      <c r="E423" s="34" t="s">
        <v>524</v>
      </c>
      <c r="F423" s="27" t="s">
        <v>2935</v>
      </c>
      <c r="G423" s="27" t="s">
        <v>2936</v>
      </c>
      <c r="H423" s="27" t="s">
        <v>2937</v>
      </c>
      <c r="I423" s="27" t="s">
        <v>2934</v>
      </c>
      <c r="J423" s="27" t="s">
        <v>2846</v>
      </c>
      <c r="K423" s="27" t="s">
        <v>2911</v>
      </c>
      <c r="L423" s="27" t="s">
        <v>2911</v>
      </c>
      <c r="M423" s="34">
        <v>26</v>
      </c>
      <c r="N423" s="27" t="s">
        <v>336</v>
      </c>
      <c r="O423" s="27" t="s">
        <v>2938</v>
      </c>
      <c r="P423" s="27" t="s">
        <v>2586</v>
      </c>
      <c r="Q423" s="27" t="s">
        <v>2575</v>
      </c>
      <c r="R423" s="27" t="s">
        <v>2576</v>
      </c>
      <c r="S423" s="27" t="s">
        <v>216</v>
      </c>
      <c r="T423" s="27" t="s">
        <v>2578</v>
      </c>
      <c r="U423" s="27">
        <v>5512226</v>
      </c>
      <c r="V423" s="27" t="s">
        <v>134</v>
      </c>
      <c r="W423" s="59">
        <f t="shared" si="16"/>
        <v>26</v>
      </c>
      <c r="X423" s="55">
        <v>26</v>
      </c>
      <c r="Y423" s="55"/>
      <c r="Z423" s="55"/>
      <c r="AA423" s="55"/>
      <c r="AB423" s="27">
        <v>778</v>
      </c>
      <c r="AC423" s="27">
        <v>176</v>
      </c>
      <c r="AD423" s="27" t="s">
        <v>109</v>
      </c>
      <c r="AE423" s="27" t="s">
        <v>109</v>
      </c>
      <c r="AF423" s="27" t="s">
        <v>135</v>
      </c>
      <c r="AG423" s="27" t="s">
        <v>109</v>
      </c>
      <c r="AH423" s="27"/>
      <c r="AI423" s="27" t="s">
        <v>109</v>
      </c>
      <c r="AJ423" s="34"/>
      <c r="AL423" s="13" t="s">
        <v>2576</v>
      </c>
    </row>
    <row r="424" s="13" customFormat="1" ht="84" customHeight="1" spans="1:38">
      <c r="A424" s="27">
        <v>363</v>
      </c>
      <c r="B424" s="27"/>
      <c r="C424" s="27" t="s">
        <v>2939</v>
      </c>
      <c r="D424" s="27" t="s">
        <v>2940</v>
      </c>
      <c r="E424" s="34" t="s">
        <v>524</v>
      </c>
      <c r="F424" s="27" t="s">
        <v>2941</v>
      </c>
      <c r="G424" s="27" t="s">
        <v>2942</v>
      </c>
      <c r="H424" s="27" t="s">
        <v>2943</v>
      </c>
      <c r="I424" s="27" t="s">
        <v>2940</v>
      </c>
      <c r="J424" s="27" t="s">
        <v>2944</v>
      </c>
      <c r="K424" s="27" t="s">
        <v>2911</v>
      </c>
      <c r="L424" s="27" t="s">
        <v>2911</v>
      </c>
      <c r="M424" s="34">
        <v>25</v>
      </c>
      <c r="N424" s="27" t="s">
        <v>336</v>
      </c>
      <c r="O424" s="27" t="s">
        <v>2943</v>
      </c>
      <c r="P424" s="27" t="s">
        <v>2586</v>
      </c>
      <c r="Q424" s="27" t="s">
        <v>2575</v>
      </c>
      <c r="R424" s="27" t="s">
        <v>2576</v>
      </c>
      <c r="S424" s="27" t="s">
        <v>318</v>
      </c>
      <c r="T424" s="27" t="s">
        <v>2578</v>
      </c>
      <c r="U424" s="27">
        <v>5512226</v>
      </c>
      <c r="V424" s="27" t="s">
        <v>134</v>
      </c>
      <c r="W424" s="59">
        <f t="shared" si="16"/>
        <v>25</v>
      </c>
      <c r="X424" s="55">
        <v>25</v>
      </c>
      <c r="Y424" s="55"/>
      <c r="Z424" s="55"/>
      <c r="AA424" s="55"/>
      <c r="AB424" s="27">
        <v>516</v>
      </c>
      <c r="AC424" s="27">
        <v>21</v>
      </c>
      <c r="AD424" s="27" t="s">
        <v>109</v>
      </c>
      <c r="AE424" s="27" t="s">
        <v>109</v>
      </c>
      <c r="AF424" s="27" t="s">
        <v>109</v>
      </c>
      <c r="AG424" s="27" t="s">
        <v>109</v>
      </c>
      <c r="AH424" s="27"/>
      <c r="AI424" s="27" t="s">
        <v>109</v>
      </c>
      <c r="AJ424" s="34"/>
      <c r="AL424" s="13" t="s">
        <v>2576</v>
      </c>
    </row>
    <row r="425" s="13" customFormat="1" ht="84" customHeight="1" spans="1:38">
      <c r="A425" s="27">
        <v>364</v>
      </c>
      <c r="B425" s="27"/>
      <c r="C425" s="27" t="s">
        <v>2945</v>
      </c>
      <c r="D425" s="27" t="s">
        <v>2946</v>
      </c>
      <c r="E425" s="34" t="s">
        <v>92</v>
      </c>
      <c r="F425" s="27" t="s">
        <v>248</v>
      </c>
      <c r="G425" s="27" t="s">
        <v>2947</v>
      </c>
      <c r="H425" s="27" t="s">
        <v>2829</v>
      </c>
      <c r="I425" s="27" t="s">
        <v>2948</v>
      </c>
      <c r="J425" s="27" t="s">
        <v>2949</v>
      </c>
      <c r="K425" s="27" t="s">
        <v>2911</v>
      </c>
      <c r="L425" s="27" t="s">
        <v>2911</v>
      </c>
      <c r="M425" s="34">
        <v>200</v>
      </c>
      <c r="N425" s="27" t="s">
        <v>336</v>
      </c>
      <c r="O425" s="27" t="s">
        <v>2829</v>
      </c>
      <c r="P425" s="27" t="s">
        <v>2586</v>
      </c>
      <c r="Q425" s="27" t="s">
        <v>2575</v>
      </c>
      <c r="R425" s="27" t="s">
        <v>2576</v>
      </c>
      <c r="S425" s="27" t="s">
        <v>216</v>
      </c>
      <c r="T425" s="27" t="s">
        <v>2578</v>
      </c>
      <c r="U425" s="27">
        <v>5512226</v>
      </c>
      <c r="V425" s="27" t="s">
        <v>134</v>
      </c>
      <c r="W425" s="59">
        <f t="shared" si="16"/>
        <v>200</v>
      </c>
      <c r="X425" s="55">
        <v>200</v>
      </c>
      <c r="Y425" s="55"/>
      <c r="Z425" s="55"/>
      <c r="AA425" s="55"/>
      <c r="AB425" s="27">
        <v>758</v>
      </c>
      <c r="AC425" s="27">
        <v>162</v>
      </c>
      <c r="AD425" s="27" t="s">
        <v>109</v>
      </c>
      <c r="AE425" s="27" t="s">
        <v>109</v>
      </c>
      <c r="AF425" s="27" t="s">
        <v>135</v>
      </c>
      <c r="AG425" s="27" t="s">
        <v>109</v>
      </c>
      <c r="AH425" s="27"/>
      <c r="AI425" s="27" t="s">
        <v>109</v>
      </c>
      <c r="AJ425" s="34"/>
      <c r="AL425" s="13" t="s">
        <v>2576</v>
      </c>
    </row>
    <row r="426" s="13" customFormat="1" ht="58" customHeight="1" spans="1:38">
      <c r="A426" s="27">
        <v>365</v>
      </c>
      <c r="B426" s="27"/>
      <c r="C426" s="134" t="s">
        <v>2950</v>
      </c>
      <c r="D426" s="43" t="s">
        <v>2951</v>
      </c>
      <c r="E426" s="51" t="s">
        <v>92</v>
      </c>
      <c r="F426" s="43" t="s">
        <v>2952</v>
      </c>
      <c r="G426" s="43" t="s">
        <v>2953</v>
      </c>
      <c r="H426" s="51" t="s">
        <v>95</v>
      </c>
      <c r="I426" s="43" t="s">
        <v>2954</v>
      </c>
      <c r="J426" s="43" t="s">
        <v>2951</v>
      </c>
      <c r="K426" s="27" t="s">
        <v>2911</v>
      </c>
      <c r="L426" s="27" t="s">
        <v>2911</v>
      </c>
      <c r="M426" s="43">
        <v>100</v>
      </c>
      <c r="N426" s="27" t="s">
        <v>336</v>
      </c>
      <c r="O426" s="27" t="s">
        <v>2829</v>
      </c>
      <c r="P426" s="43" t="s">
        <v>276</v>
      </c>
      <c r="Q426" s="27" t="s">
        <v>2575</v>
      </c>
      <c r="R426" s="27" t="s">
        <v>2576</v>
      </c>
      <c r="S426" s="43" t="s">
        <v>2952</v>
      </c>
      <c r="T426" s="34" t="s">
        <v>2955</v>
      </c>
      <c r="U426" s="113" t="s">
        <v>2956</v>
      </c>
      <c r="V426" s="27" t="s">
        <v>134</v>
      </c>
      <c r="W426" s="59">
        <f t="shared" si="16"/>
        <v>100</v>
      </c>
      <c r="X426" s="69">
        <v>100</v>
      </c>
      <c r="Y426" s="69"/>
      <c r="Z426" s="69"/>
      <c r="AA426" s="69"/>
      <c r="AB426" s="51">
        <v>724</v>
      </c>
      <c r="AC426" s="51">
        <v>292</v>
      </c>
      <c r="AD426" s="51" t="s">
        <v>109</v>
      </c>
      <c r="AE426" s="51" t="s">
        <v>109</v>
      </c>
      <c r="AF426" s="51" t="s">
        <v>109</v>
      </c>
      <c r="AG426" s="51" t="s">
        <v>109</v>
      </c>
      <c r="AH426" s="51"/>
      <c r="AI426" s="51" t="s">
        <v>109</v>
      </c>
      <c r="AJ426" s="51"/>
      <c r="AL426" s="13" t="s">
        <v>2576</v>
      </c>
    </row>
    <row r="427" s="13" customFormat="1" ht="58" customHeight="1" spans="1:38">
      <c r="A427" s="27">
        <v>366</v>
      </c>
      <c r="B427" s="27"/>
      <c r="C427" s="135" t="s">
        <v>2957</v>
      </c>
      <c r="D427" s="27" t="s">
        <v>2885</v>
      </c>
      <c r="E427" s="27" t="s">
        <v>524</v>
      </c>
      <c r="F427" s="27" t="s">
        <v>2958</v>
      </c>
      <c r="G427" s="27" t="s">
        <v>2959</v>
      </c>
      <c r="H427" s="27" t="s">
        <v>2960</v>
      </c>
      <c r="I427" s="27" t="s">
        <v>2959</v>
      </c>
      <c r="J427" s="27" t="s">
        <v>2885</v>
      </c>
      <c r="K427" s="27" t="s">
        <v>2911</v>
      </c>
      <c r="L427" s="27" t="s">
        <v>2911</v>
      </c>
      <c r="M427" s="27">
        <v>31</v>
      </c>
      <c r="N427" s="27" t="s">
        <v>109</v>
      </c>
      <c r="O427" s="27" t="s">
        <v>2960</v>
      </c>
      <c r="P427" s="43" t="s">
        <v>2961</v>
      </c>
      <c r="Q427" s="27" t="s">
        <v>2575</v>
      </c>
      <c r="R427" s="27" t="s">
        <v>2576</v>
      </c>
      <c r="S427" s="27" t="s">
        <v>772</v>
      </c>
      <c r="T427" s="27" t="s">
        <v>2578</v>
      </c>
      <c r="U427" s="27">
        <v>5512226</v>
      </c>
      <c r="V427" s="27" t="s">
        <v>134</v>
      </c>
      <c r="W427" s="59">
        <f t="shared" si="16"/>
        <v>31</v>
      </c>
      <c r="X427" s="59">
        <v>31</v>
      </c>
      <c r="Y427" s="59"/>
      <c r="Z427" s="59"/>
      <c r="AA427" s="59"/>
      <c r="AB427" s="27">
        <v>165</v>
      </c>
      <c r="AC427" s="27">
        <v>16</v>
      </c>
      <c r="AD427" s="27" t="s">
        <v>109</v>
      </c>
      <c r="AE427" s="27" t="s">
        <v>109</v>
      </c>
      <c r="AF427" s="27" t="s">
        <v>109</v>
      </c>
      <c r="AG427" s="27" t="s">
        <v>109</v>
      </c>
      <c r="AH427" s="27" t="s">
        <v>109</v>
      </c>
      <c r="AI427" s="27" t="s">
        <v>109</v>
      </c>
      <c r="AJ427" s="27"/>
      <c r="AL427" s="13" t="s">
        <v>2576</v>
      </c>
    </row>
    <row r="428" s="13" customFormat="1" ht="48" customHeight="1" spans="1:38">
      <c r="A428" s="27">
        <v>367</v>
      </c>
      <c r="B428" s="27"/>
      <c r="C428" s="27" t="s">
        <v>2962</v>
      </c>
      <c r="D428" s="27" t="s">
        <v>2963</v>
      </c>
      <c r="E428" s="34" t="s">
        <v>92</v>
      </c>
      <c r="F428" s="27" t="s">
        <v>350</v>
      </c>
      <c r="G428" s="27" t="s">
        <v>2964</v>
      </c>
      <c r="H428" s="27" t="s">
        <v>2965</v>
      </c>
      <c r="I428" s="27" t="s">
        <v>2963</v>
      </c>
      <c r="J428" s="27" t="s">
        <v>2966</v>
      </c>
      <c r="K428" s="27" t="s">
        <v>326</v>
      </c>
      <c r="L428" s="27" t="s">
        <v>354</v>
      </c>
      <c r="M428" s="42" t="s">
        <v>2967</v>
      </c>
      <c r="N428" s="27" t="s">
        <v>356</v>
      </c>
      <c r="O428" s="27" t="s">
        <v>357</v>
      </c>
      <c r="P428" s="27" t="s">
        <v>358</v>
      </c>
      <c r="Q428" s="27" t="s">
        <v>359</v>
      </c>
      <c r="R428" s="99" t="s">
        <v>2576</v>
      </c>
      <c r="S428" s="27" t="s">
        <v>231</v>
      </c>
      <c r="T428" s="27" t="s">
        <v>232</v>
      </c>
      <c r="U428" s="27">
        <v>13772805200</v>
      </c>
      <c r="V428" s="27" t="s">
        <v>108</v>
      </c>
      <c r="W428" s="59">
        <f t="shared" si="16"/>
        <v>400</v>
      </c>
      <c r="X428" s="55">
        <v>400</v>
      </c>
      <c r="Y428" s="55"/>
      <c r="Z428" s="55"/>
      <c r="AA428" s="55"/>
      <c r="AB428" s="34">
        <v>750</v>
      </c>
      <c r="AC428" s="34">
        <v>350</v>
      </c>
      <c r="AD428" s="34" t="s">
        <v>135</v>
      </c>
      <c r="AE428" s="34" t="s">
        <v>109</v>
      </c>
      <c r="AF428" s="34" t="s">
        <v>135</v>
      </c>
      <c r="AG428" s="34" t="s">
        <v>109</v>
      </c>
      <c r="AH428" s="34"/>
      <c r="AI428" s="34" t="s">
        <v>109</v>
      </c>
      <c r="AJ428" s="34"/>
      <c r="AK428" s="13" t="s">
        <v>152</v>
      </c>
      <c r="AL428" s="13" t="s">
        <v>2576</v>
      </c>
    </row>
    <row r="429" ht="48" customHeight="1" spans="1:38">
      <c r="A429" s="27">
        <v>368</v>
      </c>
      <c r="B429" s="27"/>
      <c r="C429" s="27" t="s">
        <v>2968</v>
      </c>
      <c r="D429" s="27" t="s">
        <v>2969</v>
      </c>
      <c r="E429" s="27" t="s">
        <v>92</v>
      </c>
      <c r="F429" s="27" t="s">
        <v>2970</v>
      </c>
      <c r="G429" s="27" t="s">
        <v>2971</v>
      </c>
      <c r="H429" s="27" t="s">
        <v>2971</v>
      </c>
      <c r="I429" s="34" t="s">
        <v>2972</v>
      </c>
      <c r="J429" s="34" t="s">
        <v>2973</v>
      </c>
      <c r="K429" s="126" t="s">
        <v>286</v>
      </c>
      <c r="L429" s="99" t="s">
        <v>2408</v>
      </c>
      <c r="M429" s="27" t="s">
        <v>2974</v>
      </c>
      <c r="N429" s="34" t="s">
        <v>336</v>
      </c>
      <c r="O429" s="27" t="s">
        <v>2410</v>
      </c>
      <c r="P429" s="34" t="s">
        <v>187</v>
      </c>
      <c r="Q429" s="129">
        <v>0.9</v>
      </c>
      <c r="R429" s="27" t="s">
        <v>2576</v>
      </c>
      <c r="S429" s="99" t="s">
        <v>298</v>
      </c>
      <c r="T429" s="99" t="s">
        <v>299</v>
      </c>
      <c r="U429" s="115" t="s">
        <v>300</v>
      </c>
      <c r="V429" s="99" t="s">
        <v>2411</v>
      </c>
      <c r="W429" s="59">
        <f t="shared" si="16"/>
        <v>500</v>
      </c>
      <c r="X429" s="55">
        <v>500</v>
      </c>
      <c r="Y429" s="55"/>
      <c r="Z429" s="55"/>
      <c r="AA429" s="55"/>
      <c r="AB429" s="116">
        <v>489</v>
      </c>
      <c r="AC429" s="116">
        <v>236</v>
      </c>
      <c r="AD429" s="34" t="s">
        <v>135</v>
      </c>
      <c r="AE429" s="34" t="s">
        <v>109</v>
      </c>
      <c r="AF429" s="34" t="s">
        <v>135</v>
      </c>
      <c r="AG429" s="34" t="s">
        <v>109</v>
      </c>
      <c r="AH429" s="34" t="s">
        <v>336</v>
      </c>
      <c r="AI429" s="34" t="s">
        <v>109</v>
      </c>
      <c r="AJ429" s="34" t="s">
        <v>109</v>
      </c>
      <c r="AL429" s="13" t="s">
        <v>2576</v>
      </c>
    </row>
    <row r="430" s="9" customFormat="1" ht="54" spans="1:36">
      <c r="A430" s="25"/>
      <c r="B430" s="26" t="s">
        <v>2975</v>
      </c>
      <c r="C430" s="25"/>
      <c r="D430" s="25"/>
      <c r="E430" s="25"/>
      <c r="F430" s="25"/>
      <c r="G430" s="25"/>
      <c r="H430" s="25"/>
      <c r="I430" s="25"/>
      <c r="J430" s="25"/>
      <c r="K430" s="25"/>
      <c r="L430" s="25"/>
      <c r="M430" s="25"/>
      <c r="N430" s="25"/>
      <c r="O430" s="25"/>
      <c r="P430" s="25"/>
      <c r="Q430" s="25"/>
      <c r="R430" s="25"/>
      <c r="S430" s="25"/>
      <c r="T430" s="25"/>
      <c r="U430" s="25"/>
      <c r="V430" s="25"/>
      <c r="W430" s="55">
        <f>X430+Y430+Z430+AA430</f>
        <v>28</v>
      </c>
      <c r="X430" s="55">
        <f>X431</f>
        <v>28</v>
      </c>
      <c r="Y430" s="55">
        <f>Y431</f>
        <v>0</v>
      </c>
      <c r="Z430" s="55">
        <f>Z431</f>
        <v>0</v>
      </c>
      <c r="AA430" s="55">
        <f>AA431</f>
        <v>0</v>
      </c>
      <c r="AB430" s="25"/>
      <c r="AC430" s="25"/>
      <c r="AD430" s="25"/>
      <c r="AE430" s="25"/>
      <c r="AF430" s="25"/>
      <c r="AG430" s="25"/>
      <c r="AH430" s="25"/>
      <c r="AI430" s="25"/>
      <c r="AJ430" s="25"/>
    </row>
    <row r="431" s="9" customFormat="1" ht="45" customHeight="1" spans="1:38">
      <c r="A431" s="27">
        <v>369</v>
      </c>
      <c r="B431" s="26"/>
      <c r="C431" s="27" t="s">
        <v>2976</v>
      </c>
      <c r="D431" s="27" t="s">
        <v>2977</v>
      </c>
      <c r="E431" s="27" t="s">
        <v>92</v>
      </c>
      <c r="F431" s="27" t="s">
        <v>1339</v>
      </c>
      <c r="G431" s="26" t="s">
        <v>1351</v>
      </c>
      <c r="H431" s="27" t="s">
        <v>95</v>
      </c>
      <c r="I431" s="27" t="s">
        <v>2977</v>
      </c>
      <c r="J431" s="27"/>
      <c r="K431" s="27" t="s">
        <v>698</v>
      </c>
      <c r="L431" s="27" t="s">
        <v>830</v>
      </c>
      <c r="M431" s="99" t="s">
        <v>2978</v>
      </c>
      <c r="N431" s="27" t="s">
        <v>832</v>
      </c>
      <c r="O431" s="99" t="s">
        <v>833</v>
      </c>
      <c r="P431" s="99" t="s">
        <v>834</v>
      </c>
      <c r="Q431" s="99" t="s">
        <v>835</v>
      </c>
      <c r="R431" s="27" t="s">
        <v>147</v>
      </c>
      <c r="S431" s="27" t="s">
        <v>2979</v>
      </c>
      <c r="T431" s="34" t="s">
        <v>1346</v>
      </c>
      <c r="U431" s="179" t="s">
        <v>2980</v>
      </c>
      <c r="V431" s="34" t="s">
        <v>108</v>
      </c>
      <c r="W431" s="117">
        <f>SUM(X431:AA431)</f>
        <v>28</v>
      </c>
      <c r="X431" s="117">
        <v>28</v>
      </c>
      <c r="Y431" s="117"/>
      <c r="Z431" s="117"/>
      <c r="AA431" s="117"/>
      <c r="AB431" s="27">
        <v>1813</v>
      </c>
      <c r="AC431" s="27">
        <v>619</v>
      </c>
      <c r="AD431" s="34" t="s">
        <v>109</v>
      </c>
      <c r="AE431" s="34" t="s">
        <v>109</v>
      </c>
      <c r="AF431" s="34" t="s">
        <v>135</v>
      </c>
      <c r="AG431" s="27" t="s">
        <v>109</v>
      </c>
      <c r="AH431" s="27" t="s">
        <v>109</v>
      </c>
      <c r="AI431" s="27" t="s">
        <v>109</v>
      </c>
      <c r="AJ431" s="34" t="s">
        <v>109</v>
      </c>
      <c r="AK431" s="13" t="s">
        <v>152</v>
      </c>
      <c r="AL431" s="13" t="s">
        <v>772</v>
      </c>
    </row>
    <row r="432" s="9" customFormat="1" ht="53" customHeight="1" spans="1:36">
      <c r="A432" s="25"/>
      <c r="B432" s="26" t="s">
        <v>2981</v>
      </c>
      <c r="C432" s="25"/>
      <c r="D432" s="25"/>
      <c r="E432" s="25"/>
      <c r="F432" s="25"/>
      <c r="G432" s="25"/>
      <c r="H432" s="25"/>
      <c r="I432" s="25"/>
      <c r="J432" s="25"/>
      <c r="K432" s="25"/>
      <c r="L432" s="25"/>
      <c r="M432" s="25"/>
      <c r="N432" s="25"/>
      <c r="O432" s="25"/>
      <c r="P432" s="25"/>
      <c r="Q432" s="25"/>
      <c r="R432" s="25"/>
      <c r="S432" s="25"/>
      <c r="T432" s="25"/>
      <c r="U432" s="25"/>
      <c r="V432" s="25"/>
      <c r="W432" s="55">
        <f>X432+Y432+Z432+AA432</f>
        <v>1650</v>
      </c>
      <c r="X432" s="55">
        <f>SUM(X433:X440)</f>
        <v>1650</v>
      </c>
      <c r="Y432" s="55">
        <f>SUM(Y433:Y438)</f>
        <v>0</v>
      </c>
      <c r="Z432" s="55">
        <f>SUM(Z433:Z438)</f>
        <v>0</v>
      </c>
      <c r="AA432" s="55">
        <f>SUM(AA433:AA438)</f>
        <v>0</v>
      </c>
      <c r="AB432" s="25"/>
      <c r="AC432" s="25"/>
      <c r="AD432" s="25"/>
      <c r="AE432" s="25"/>
      <c r="AF432" s="25"/>
      <c r="AG432" s="25"/>
      <c r="AH432" s="25"/>
      <c r="AI432" s="25"/>
      <c r="AJ432" s="25"/>
    </row>
    <row r="433" s="12" customFormat="1" ht="174" customHeight="1" spans="1:38">
      <c r="A433" s="27">
        <v>370</v>
      </c>
      <c r="B433" s="27"/>
      <c r="C433" s="27" t="s">
        <v>2982</v>
      </c>
      <c r="D433" s="27" t="s">
        <v>2983</v>
      </c>
      <c r="E433" s="27" t="s">
        <v>92</v>
      </c>
      <c r="F433" s="27" t="s">
        <v>1806</v>
      </c>
      <c r="G433" s="27" t="s">
        <v>2984</v>
      </c>
      <c r="H433" s="27" t="s">
        <v>203</v>
      </c>
      <c r="I433" s="32" t="s">
        <v>2985</v>
      </c>
      <c r="J433" s="27"/>
      <c r="K433" s="48">
        <v>1</v>
      </c>
      <c r="L433" s="27" t="s">
        <v>1203</v>
      </c>
      <c r="M433" s="27" t="s">
        <v>569</v>
      </c>
      <c r="N433" s="27" t="s">
        <v>2986</v>
      </c>
      <c r="O433" s="27" t="s">
        <v>2987</v>
      </c>
      <c r="P433" s="27" t="s">
        <v>1219</v>
      </c>
      <c r="Q433" s="27" t="s">
        <v>2988</v>
      </c>
      <c r="R433" s="27" t="s">
        <v>2989</v>
      </c>
      <c r="S433" s="27" t="s">
        <v>2990</v>
      </c>
      <c r="T433" s="27" t="s">
        <v>2118</v>
      </c>
      <c r="U433" s="27">
        <v>15091790212</v>
      </c>
      <c r="V433" s="27" t="s">
        <v>134</v>
      </c>
      <c r="W433" s="59">
        <f t="shared" ref="W433:W438" si="17">SUM(X433:AA433)</f>
        <v>200</v>
      </c>
      <c r="X433" s="59">
        <v>200</v>
      </c>
      <c r="Y433" s="59"/>
      <c r="Z433" s="59"/>
      <c r="AA433" s="59"/>
      <c r="AB433" s="27" t="s">
        <v>2991</v>
      </c>
      <c r="AC433" s="27" t="s">
        <v>2992</v>
      </c>
      <c r="AD433" s="27" t="s">
        <v>109</v>
      </c>
      <c r="AE433" s="27" t="s">
        <v>259</v>
      </c>
      <c r="AF433" s="27" t="s">
        <v>259</v>
      </c>
      <c r="AG433" s="27" t="s">
        <v>135</v>
      </c>
      <c r="AH433" s="27" t="s">
        <v>2984</v>
      </c>
      <c r="AI433" s="27" t="s">
        <v>259</v>
      </c>
      <c r="AJ433" s="27" t="s">
        <v>2993</v>
      </c>
      <c r="AL433" s="12" t="s">
        <v>2989</v>
      </c>
    </row>
    <row r="434" s="12" customFormat="1" ht="138" customHeight="1" spans="1:38">
      <c r="A434" s="27">
        <v>371</v>
      </c>
      <c r="B434" s="27"/>
      <c r="C434" s="27" t="s">
        <v>2994</v>
      </c>
      <c r="D434" s="27" t="s">
        <v>2995</v>
      </c>
      <c r="E434" s="27" t="s">
        <v>92</v>
      </c>
      <c r="F434" s="27" t="s">
        <v>703</v>
      </c>
      <c r="G434" s="27" t="s">
        <v>2996</v>
      </c>
      <c r="H434" s="27" t="s">
        <v>270</v>
      </c>
      <c r="I434" s="27" t="s">
        <v>2996</v>
      </c>
      <c r="J434" s="27">
        <v>1</v>
      </c>
      <c r="K434" s="48">
        <v>1</v>
      </c>
      <c r="L434" s="48" t="s">
        <v>1241</v>
      </c>
      <c r="M434" s="27" t="s">
        <v>1461</v>
      </c>
      <c r="N434" s="27" t="s">
        <v>2997</v>
      </c>
      <c r="O434" s="27" t="s">
        <v>2998</v>
      </c>
      <c r="P434" s="27" t="s">
        <v>702</v>
      </c>
      <c r="Q434" s="48">
        <v>0.95</v>
      </c>
      <c r="R434" s="27" t="s">
        <v>2989</v>
      </c>
      <c r="S434" s="27" t="s">
        <v>703</v>
      </c>
      <c r="T434" s="27" t="s">
        <v>1109</v>
      </c>
      <c r="U434" s="60" t="s">
        <v>2999</v>
      </c>
      <c r="V434" s="27" t="s">
        <v>134</v>
      </c>
      <c r="W434" s="59">
        <f t="shared" si="17"/>
        <v>100</v>
      </c>
      <c r="X434" s="59">
        <v>100</v>
      </c>
      <c r="Y434" s="59"/>
      <c r="Z434" s="59"/>
      <c r="AA434" s="59"/>
      <c r="AB434" s="27">
        <v>12000</v>
      </c>
      <c r="AC434" s="27">
        <v>1320</v>
      </c>
      <c r="AD434" s="27" t="s">
        <v>109</v>
      </c>
      <c r="AE434" s="27" t="s">
        <v>109</v>
      </c>
      <c r="AF434" s="27" t="s">
        <v>109</v>
      </c>
      <c r="AG434" s="27" t="s">
        <v>135</v>
      </c>
      <c r="AH434" s="27"/>
      <c r="AI434" s="27" t="s">
        <v>109</v>
      </c>
      <c r="AJ434" s="27"/>
      <c r="AL434" s="12" t="s">
        <v>2989</v>
      </c>
    </row>
    <row r="435" s="12" customFormat="1" ht="70" customHeight="1" spans="1:38">
      <c r="A435" s="27">
        <v>372</v>
      </c>
      <c r="B435" s="27"/>
      <c r="C435" s="27" t="s">
        <v>3000</v>
      </c>
      <c r="D435" s="27" t="s">
        <v>3001</v>
      </c>
      <c r="E435" s="27" t="s">
        <v>92</v>
      </c>
      <c r="F435" s="27" t="s">
        <v>1039</v>
      </c>
      <c r="G435" s="27" t="s">
        <v>3002</v>
      </c>
      <c r="H435" s="27" t="s">
        <v>203</v>
      </c>
      <c r="I435" s="27" t="s">
        <v>3003</v>
      </c>
      <c r="J435" s="27" t="s">
        <v>3004</v>
      </c>
      <c r="K435" s="27" t="s">
        <v>698</v>
      </c>
      <c r="L435" s="27" t="s">
        <v>699</v>
      </c>
      <c r="M435" s="27" t="s">
        <v>569</v>
      </c>
      <c r="N435" s="27" t="s">
        <v>3005</v>
      </c>
      <c r="O435" s="27" t="s">
        <v>3006</v>
      </c>
      <c r="P435" s="27" t="s">
        <v>702</v>
      </c>
      <c r="Q435" s="27">
        <v>0.98</v>
      </c>
      <c r="R435" s="27" t="s">
        <v>2989</v>
      </c>
      <c r="S435" s="27" t="s">
        <v>3007</v>
      </c>
      <c r="T435" s="27" t="s">
        <v>3008</v>
      </c>
      <c r="U435" s="27">
        <v>13991615643</v>
      </c>
      <c r="V435" s="27" t="s">
        <v>134</v>
      </c>
      <c r="W435" s="59">
        <f t="shared" si="17"/>
        <v>200</v>
      </c>
      <c r="X435" s="59">
        <v>200</v>
      </c>
      <c r="Y435" s="59"/>
      <c r="Z435" s="59"/>
      <c r="AA435" s="59"/>
      <c r="AB435" s="27">
        <v>6819</v>
      </c>
      <c r="AC435" s="27">
        <v>1265</v>
      </c>
      <c r="AD435" s="27" t="s">
        <v>109</v>
      </c>
      <c r="AE435" s="27" t="s">
        <v>109</v>
      </c>
      <c r="AF435" s="27" t="s">
        <v>135</v>
      </c>
      <c r="AG435" s="27" t="s">
        <v>135</v>
      </c>
      <c r="AH435" s="27" t="s">
        <v>3002</v>
      </c>
      <c r="AI435" s="27" t="s">
        <v>135</v>
      </c>
      <c r="AJ435" s="27"/>
      <c r="AL435" s="12" t="s">
        <v>2989</v>
      </c>
    </row>
    <row r="436" s="12" customFormat="1" ht="104" customHeight="1" spans="1:38">
      <c r="A436" s="27">
        <v>373</v>
      </c>
      <c r="B436" s="27"/>
      <c r="C436" s="27" t="s">
        <v>3009</v>
      </c>
      <c r="D436" s="27" t="s">
        <v>3010</v>
      </c>
      <c r="E436" s="27" t="s">
        <v>3011</v>
      </c>
      <c r="F436" s="27" t="s">
        <v>172</v>
      </c>
      <c r="G436" s="27" t="s">
        <v>3010</v>
      </c>
      <c r="H436" s="27" t="s">
        <v>3012</v>
      </c>
      <c r="I436" s="27" t="s">
        <v>3010</v>
      </c>
      <c r="J436" s="27"/>
      <c r="K436" s="48">
        <v>1</v>
      </c>
      <c r="L436" s="48" t="s">
        <v>1241</v>
      </c>
      <c r="M436" s="27" t="s">
        <v>3013</v>
      </c>
      <c r="N436" s="27" t="s">
        <v>3014</v>
      </c>
      <c r="O436" s="27" t="s">
        <v>3015</v>
      </c>
      <c r="P436" s="27" t="s">
        <v>702</v>
      </c>
      <c r="Q436" s="48">
        <v>0.95</v>
      </c>
      <c r="R436" s="27" t="s">
        <v>2989</v>
      </c>
      <c r="S436" s="27" t="s">
        <v>3016</v>
      </c>
      <c r="T436" s="27" t="s">
        <v>3017</v>
      </c>
      <c r="U436" s="60" t="s">
        <v>3018</v>
      </c>
      <c r="V436" s="27" t="s">
        <v>134</v>
      </c>
      <c r="W436" s="59">
        <f t="shared" si="17"/>
        <v>500</v>
      </c>
      <c r="X436" s="59">
        <v>500</v>
      </c>
      <c r="Y436" s="59"/>
      <c r="Z436" s="59"/>
      <c r="AA436" s="59"/>
      <c r="AB436" s="27">
        <v>200000</v>
      </c>
      <c r="AC436" s="27">
        <v>15000</v>
      </c>
      <c r="AD436" s="27" t="s">
        <v>109</v>
      </c>
      <c r="AE436" s="27" t="s">
        <v>109</v>
      </c>
      <c r="AF436" s="27" t="s">
        <v>109</v>
      </c>
      <c r="AG436" s="27" t="s">
        <v>135</v>
      </c>
      <c r="AH436" s="27"/>
      <c r="AI436" s="27" t="s">
        <v>109</v>
      </c>
      <c r="AJ436" s="27"/>
      <c r="AL436" s="12" t="s">
        <v>2989</v>
      </c>
    </row>
    <row r="437" s="12" customFormat="1" ht="72" customHeight="1" spans="1:38">
      <c r="A437" s="27">
        <v>374</v>
      </c>
      <c r="B437" s="27"/>
      <c r="C437" s="27" t="s">
        <v>3019</v>
      </c>
      <c r="D437" s="27" t="s">
        <v>3020</v>
      </c>
      <c r="E437" s="27" t="s">
        <v>1761</v>
      </c>
      <c r="F437" s="27" t="s">
        <v>131</v>
      </c>
      <c r="G437" s="27" t="s">
        <v>3021</v>
      </c>
      <c r="H437" s="27" t="s">
        <v>270</v>
      </c>
      <c r="I437" s="27" t="s">
        <v>3022</v>
      </c>
      <c r="J437" s="27"/>
      <c r="K437" s="27">
        <v>1</v>
      </c>
      <c r="L437" s="27" t="s">
        <v>1241</v>
      </c>
      <c r="M437" s="27" t="s">
        <v>569</v>
      </c>
      <c r="N437" s="27" t="s">
        <v>3023</v>
      </c>
      <c r="O437" s="27" t="s">
        <v>3024</v>
      </c>
      <c r="P437" s="27"/>
      <c r="Q437" s="27">
        <v>0.98</v>
      </c>
      <c r="R437" s="27" t="s">
        <v>2989</v>
      </c>
      <c r="S437" s="27" t="s">
        <v>3016</v>
      </c>
      <c r="T437" s="27" t="s">
        <v>3017</v>
      </c>
      <c r="U437" s="27" t="s">
        <v>3018</v>
      </c>
      <c r="V437" s="27" t="s">
        <v>134</v>
      </c>
      <c r="W437" s="59">
        <f t="shared" si="17"/>
        <v>200</v>
      </c>
      <c r="X437" s="59">
        <v>200</v>
      </c>
      <c r="Y437" s="59"/>
      <c r="Z437" s="59"/>
      <c r="AA437" s="59"/>
      <c r="AB437" s="27">
        <v>120</v>
      </c>
      <c r="AC437" s="27">
        <v>120</v>
      </c>
      <c r="AD437" s="27" t="s">
        <v>109</v>
      </c>
      <c r="AE437" s="27" t="s">
        <v>109</v>
      </c>
      <c r="AF437" s="27" t="s">
        <v>109</v>
      </c>
      <c r="AG437" s="27" t="s">
        <v>109</v>
      </c>
      <c r="AH437" s="27"/>
      <c r="AI437" s="27" t="s">
        <v>109</v>
      </c>
      <c r="AJ437" s="27"/>
      <c r="AL437" s="12" t="s">
        <v>2989</v>
      </c>
    </row>
    <row r="438" ht="48" customHeight="1" spans="1:38">
      <c r="A438" s="27">
        <v>375</v>
      </c>
      <c r="B438" s="27"/>
      <c r="C438" s="27" t="s">
        <v>3025</v>
      </c>
      <c r="D438" s="27" t="s">
        <v>3026</v>
      </c>
      <c r="E438" s="34" t="s">
        <v>92</v>
      </c>
      <c r="F438" s="27" t="s">
        <v>2287</v>
      </c>
      <c r="G438" s="27" t="s">
        <v>3027</v>
      </c>
      <c r="H438" s="27" t="s">
        <v>3028</v>
      </c>
      <c r="I438" s="34" t="s">
        <v>3029</v>
      </c>
      <c r="J438" s="34" t="s">
        <v>3030</v>
      </c>
      <c r="K438" s="126" t="s">
        <v>286</v>
      </c>
      <c r="L438" s="99" t="s">
        <v>2408</v>
      </c>
      <c r="M438" s="99" t="s">
        <v>3031</v>
      </c>
      <c r="N438" s="34" t="s">
        <v>336</v>
      </c>
      <c r="O438" s="27" t="s">
        <v>2410</v>
      </c>
      <c r="P438" s="34" t="s">
        <v>187</v>
      </c>
      <c r="Q438" s="129">
        <v>0.9</v>
      </c>
      <c r="R438" s="27" t="s">
        <v>2989</v>
      </c>
      <c r="S438" s="99" t="s">
        <v>298</v>
      </c>
      <c r="T438" s="99" t="s">
        <v>299</v>
      </c>
      <c r="U438" s="115" t="s">
        <v>300</v>
      </c>
      <c r="V438" s="99" t="s">
        <v>2411</v>
      </c>
      <c r="W438" s="59">
        <f t="shared" si="17"/>
        <v>100</v>
      </c>
      <c r="X438" s="55">
        <v>100</v>
      </c>
      <c r="Y438" s="55"/>
      <c r="Z438" s="55"/>
      <c r="AA438" s="55"/>
      <c r="AB438" s="116">
        <v>489</v>
      </c>
      <c r="AC438" s="116">
        <v>236</v>
      </c>
      <c r="AD438" s="34" t="s">
        <v>109</v>
      </c>
      <c r="AE438" s="34" t="s">
        <v>109</v>
      </c>
      <c r="AF438" s="34" t="s">
        <v>135</v>
      </c>
      <c r="AG438" s="34" t="s">
        <v>109</v>
      </c>
      <c r="AH438" s="34" t="s">
        <v>336</v>
      </c>
      <c r="AI438" s="34" t="s">
        <v>109</v>
      </c>
      <c r="AJ438" s="34" t="s">
        <v>109</v>
      </c>
      <c r="AK438" s="9" t="s">
        <v>152</v>
      </c>
      <c r="AL438" s="12" t="s">
        <v>2989</v>
      </c>
    </row>
    <row r="439" s="19" customFormat="1" ht="48" customHeight="1" spans="1:38">
      <c r="A439" s="27">
        <v>376</v>
      </c>
      <c r="B439" s="30"/>
      <c r="C439" s="27" t="s">
        <v>3032</v>
      </c>
      <c r="D439" s="45" t="s">
        <v>3033</v>
      </c>
      <c r="E439" s="29" t="s">
        <v>3034</v>
      </c>
      <c r="F439" s="29" t="s">
        <v>3035</v>
      </c>
      <c r="G439" s="30" t="s">
        <v>3036</v>
      </c>
      <c r="H439" s="136" t="s">
        <v>1808</v>
      </c>
      <c r="I439" s="28" t="s">
        <v>3037</v>
      </c>
      <c r="J439" s="29">
        <v>1</v>
      </c>
      <c r="K439" s="31" t="s">
        <v>1811</v>
      </c>
      <c r="L439" s="30" t="s">
        <v>1812</v>
      </c>
      <c r="M439" s="139" t="s">
        <v>3038</v>
      </c>
      <c r="N439" s="30" t="s">
        <v>3039</v>
      </c>
      <c r="O439" s="30" t="s">
        <v>3040</v>
      </c>
      <c r="P439" s="30" t="s">
        <v>3041</v>
      </c>
      <c r="Q439" s="141" t="s">
        <v>1817</v>
      </c>
      <c r="R439" s="29" t="s">
        <v>1801</v>
      </c>
      <c r="S439" s="28" t="s">
        <v>1855</v>
      </c>
      <c r="T439" s="28" t="s">
        <v>1856</v>
      </c>
      <c r="U439" s="28">
        <v>18992678989</v>
      </c>
      <c r="V439" s="29" t="s">
        <v>1215</v>
      </c>
      <c r="W439" s="57">
        <v>190</v>
      </c>
      <c r="X439" s="57">
        <v>190</v>
      </c>
      <c r="Y439" s="57"/>
      <c r="Z439" s="57"/>
      <c r="AA439" s="57"/>
      <c r="AB439" s="27">
        <v>359748</v>
      </c>
      <c r="AC439" s="27">
        <v>60226</v>
      </c>
      <c r="AD439" s="34" t="s">
        <v>109</v>
      </c>
      <c r="AE439" s="34" t="s">
        <v>109</v>
      </c>
      <c r="AF439" s="34" t="s">
        <v>135</v>
      </c>
      <c r="AG439" s="34" t="s">
        <v>109</v>
      </c>
      <c r="AH439" s="34"/>
      <c r="AI439" s="34" t="s">
        <v>109</v>
      </c>
      <c r="AJ439" s="34"/>
      <c r="AL439" s="10" t="s">
        <v>1801</v>
      </c>
    </row>
    <row r="440" s="19" customFormat="1" ht="48" customHeight="1" spans="1:38">
      <c r="A440" s="27">
        <v>377</v>
      </c>
      <c r="B440" s="30"/>
      <c r="C440" s="137" t="s">
        <v>3042</v>
      </c>
      <c r="D440" s="138" t="s">
        <v>3043</v>
      </c>
      <c r="E440" s="29" t="s">
        <v>3034</v>
      </c>
      <c r="F440" s="29" t="s">
        <v>3035</v>
      </c>
      <c r="G440" s="30" t="s">
        <v>3044</v>
      </c>
      <c r="H440" s="136" t="s">
        <v>1808</v>
      </c>
      <c r="I440" s="28" t="s">
        <v>3045</v>
      </c>
      <c r="J440" s="29">
        <v>1</v>
      </c>
      <c r="K440" s="31" t="s">
        <v>1811</v>
      </c>
      <c r="L440" s="30" t="s">
        <v>1812</v>
      </c>
      <c r="M440" s="139" t="s">
        <v>3046</v>
      </c>
      <c r="N440" s="30" t="s">
        <v>3047</v>
      </c>
      <c r="O440" s="30" t="s">
        <v>3040</v>
      </c>
      <c r="P440" s="30" t="s">
        <v>3041</v>
      </c>
      <c r="Q440" s="141" t="s">
        <v>1817</v>
      </c>
      <c r="R440" s="29" t="s">
        <v>1801</v>
      </c>
      <c r="S440" s="28" t="s">
        <v>3048</v>
      </c>
      <c r="T440" s="28" t="s">
        <v>3049</v>
      </c>
      <c r="U440" s="182" t="s">
        <v>3050</v>
      </c>
      <c r="V440" s="29" t="s">
        <v>1215</v>
      </c>
      <c r="W440" s="57">
        <v>160</v>
      </c>
      <c r="X440" s="57">
        <v>160</v>
      </c>
      <c r="Y440" s="57"/>
      <c r="Z440" s="57"/>
      <c r="AA440" s="57"/>
      <c r="AB440" s="27">
        <v>359748</v>
      </c>
      <c r="AC440" s="27">
        <v>60226</v>
      </c>
      <c r="AD440" s="34" t="s">
        <v>109</v>
      </c>
      <c r="AE440" s="34" t="s">
        <v>109</v>
      </c>
      <c r="AF440" s="34" t="s">
        <v>135</v>
      </c>
      <c r="AG440" s="34" t="s">
        <v>109</v>
      </c>
      <c r="AH440" s="34"/>
      <c r="AI440" s="34" t="s">
        <v>109</v>
      </c>
      <c r="AJ440" s="34"/>
      <c r="AL440" s="10" t="s">
        <v>1801</v>
      </c>
    </row>
    <row r="441" s="9" customFormat="1" ht="30" customHeight="1" spans="1:36">
      <c r="A441" s="25"/>
      <c r="B441" s="26" t="s">
        <v>27</v>
      </c>
      <c r="C441" s="25"/>
      <c r="D441" s="25"/>
      <c r="E441" s="25"/>
      <c r="F441" s="25"/>
      <c r="G441" s="25"/>
      <c r="H441" s="25"/>
      <c r="I441" s="25"/>
      <c r="J441" s="25"/>
      <c r="K441" s="25"/>
      <c r="L441" s="25"/>
      <c r="M441" s="25"/>
      <c r="N441" s="25"/>
      <c r="O441" s="25"/>
      <c r="P441" s="25"/>
      <c r="Q441" s="25"/>
      <c r="R441" s="25"/>
      <c r="S441" s="25"/>
      <c r="T441" s="25"/>
      <c r="U441" s="25"/>
      <c r="V441" s="25"/>
      <c r="W441" s="55">
        <f>W443+W446</f>
        <v>3162.1165</v>
      </c>
      <c r="X441" s="55">
        <f>X443+X446</f>
        <v>3162.1165</v>
      </c>
      <c r="Y441" s="55">
        <f>Y443+Y446</f>
        <v>0</v>
      </c>
      <c r="Z441" s="55">
        <f>Z443+Z446</f>
        <v>0</v>
      </c>
      <c r="AA441" s="55">
        <f>AA443+AA446</f>
        <v>0</v>
      </c>
      <c r="AB441" s="25"/>
      <c r="AC441" s="25"/>
      <c r="AD441" s="25"/>
      <c r="AE441" s="25"/>
      <c r="AF441" s="25"/>
      <c r="AG441" s="25"/>
      <c r="AH441" s="25"/>
      <c r="AI441" s="25"/>
      <c r="AJ441" s="25"/>
    </row>
    <row r="442" ht="40.5" spans="1:36">
      <c r="A442" s="25"/>
      <c r="B442" s="26" t="s">
        <v>3051</v>
      </c>
      <c r="C442" s="25"/>
      <c r="D442" s="25"/>
      <c r="E442" s="25"/>
      <c r="F442" s="25"/>
      <c r="G442" s="25"/>
      <c r="H442" s="25"/>
      <c r="I442" s="25"/>
      <c r="J442" s="25"/>
      <c r="K442" s="25"/>
      <c r="L442" s="25"/>
      <c r="M442" s="25"/>
      <c r="N442" s="25"/>
      <c r="O442" s="25"/>
      <c r="P442" s="25"/>
      <c r="Q442" s="25"/>
      <c r="R442" s="25"/>
      <c r="S442" s="25"/>
      <c r="T442" s="25"/>
      <c r="U442" s="25"/>
      <c r="V442" s="25"/>
      <c r="W442" s="55"/>
      <c r="X442" s="55"/>
      <c r="Y442" s="55"/>
      <c r="Z442" s="55"/>
      <c r="AA442" s="55"/>
      <c r="AB442" s="25"/>
      <c r="AC442" s="25"/>
      <c r="AD442" s="25"/>
      <c r="AE442" s="25"/>
      <c r="AF442" s="25"/>
      <c r="AG442" s="25"/>
      <c r="AH442" s="25"/>
      <c r="AI442" s="25"/>
      <c r="AJ442" s="25"/>
    </row>
    <row r="443" s="9" customFormat="1" ht="31" customHeight="1" spans="1:36">
      <c r="A443" s="25"/>
      <c r="B443" s="26" t="s">
        <v>3052</v>
      </c>
      <c r="C443" s="25"/>
      <c r="D443" s="25"/>
      <c r="E443" s="25"/>
      <c r="F443" s="25"/>
      <c r="G443" s="25"/>
      <c r="H443" s="25"/>
      <c r="I443" s="25"/>
      <c r="J443" s="25"/>
      <c r="K443" s="25"/>
      <c r="L443" s="25"/>
      <c r="M443" s="25"/>
      <c r="N443" s="25"/>
      <c r="O443" s="25"/>
      <c r="P443" s="25"/>
      <c r="Q443" s="25"/>
      <c r="R443" s="25"/>
      <c r="S443" s="25"/>
      <c r="T443" s="25"/>
      <c r="U443" s="25"/>
      <c r="V443" s="25"/>
      <c r="W443" s="55">
        <f>X443+Y443+Z443+AA443</f>
        <v>150</v>
      </c>
      <c r="X443" s="55">
        <f>SUM(X444)</f>
        <v>150</v>
      </c>
      <c r="Y443" s="55">
        <f>SUM(Y444)</f>
        <v>0</v>
      </c>
      <c r="Z443" s="55">
        <f>SUM(Z444)</f>
        <v>0</v>
      </c>
      <c r="AA443" s="55">
        <f>SUM(AA444)</f>
        <v>0</v>
      </c>
      <c r="AB443" s="25"/>
      <c r="AC443" s="25"/>
      <c r="AD443" s="25"/>
      <c r="AE443" s="25"/>
      <c r="AF443" s="25"/>
      <c r="AG443" s="25"/>
      <c r="AH443" s="25"/>
      <c r="AI443" s="25"/>
      <c r="AJ443" s="25"/>
    </row>
    <row r="444" ht="48" customHeight="1" spans="1:38">
      <c r="A444" s="27">
        <v>378</v>
      </c>
      <c r="B444" s="27"/>
      <c r="C444" s="27" t="s">
        <v>3053</v>
      </c>
      <c r="D444" s="27" t="s">
        <v>3054</v>
      </c>
      <c r="E444" s="99" t="s">
        <v>92</v>
      </c>
      <c r="F444" s="99" t="s">
        <v>282</v>
      </c>
      <c r="G444" s="27" t="s">
        <v>3055</v>
      </c>
      <c r="H444" s="27" t="s">
        <v>3055</v>
      </c>
      <c r="I444" s="27" t="s">
        <v>3056</v>
      </c>
      <c r="J444" s="27" t="s">
        <v>3057</v>
      </c>
      <c r="K444" s="126" t="s">
        <v>286</v>
      </c>
      <c r="L444" s="99" t="s">
        <v>2408</v>
      </c>
      <c r="M444" s="27" t="s">
        <v>3058</v>
      </c>
      <c r="N444" s="34" t="s">
        <v>336</v>
      </c>
      <c r="O444" s="27" t="s">
        <v>2410</v>
      </c>
      <c r="P444" s="34" t="s">
        <v>187</v>
      </c>
      <c r="Q444" s="129">
        <v>0.9</v>
      </c>
      <c r="R444" s="27" t="s">
        <v>3059</v>
      </c>
      <c r="S444" s="99" t="s">
        <v>292</v>
      </c>
      <c r="T444" s="99" t="s">
        <v>293</v>
      </c>
      <c r="U444" s="115" t="s">
        <v>294</v>
      </c>
      <c r="V444" s="99" t="s">
        <v>2411</v>
      </c>
      <c r="W444" s="59">
        <f>SUM(X444:AA444)</f>
        <v>150</v>
      </c>
      <c r="X444" s="55">
        <v>150</v>
      </c>
      <c r="Y444" s="55"/>
      <c r="Z444" s="55"/>
      <c r="AA444" s="55"/>
      <c r="AB444" s="116">
        <v>933</v>
      </c>
      <c r="AC444" s="116">
        <v>403</v>
      </c>
      <c r="AD444" s="34" t="s">
        <v>109</v>
      </c>
      <c r="AE444" s="34" t="s">
        <v>109</v>
      </c>
      <c r="AF444" s="34" t="s">
        <v>135</v>
      </c>
      <c r="AG444" s="34" t="s">
        <v>109</v>
      </c>
      <c r="AH444" s="34" t="s">
        <v>336</v>
      </c>
      <c r="AI444" s="34" t="s">
        <v>109</v>
      </c>
      <c r="AJ444" s="34" t="s">
        <v>109</v>
      </c>
      <c r="AK444" s="14" t="s">
        <v>152</v>
      </c>
      <c r="AL444" s="12" t="s">
        <v>153</v>
      </c>
    </row>
    <row r="445" spans="1:36">
      <c r="A445" s="25"/>
      <c r="B445" s="26" t="s">
        <v>3060</v>
      </c>
      <c r="C445" s="25"/>
      <c r="D445" s="25"/>
      <c r="E445" s="25"/>
      <c r="F445" s="25"/>
      <c r="G445" s="25"/>
      <c r="H445" s="25"/>
      <c r="I445" s="25"/>
      <c r="J445" s="25"/>
      <c r="K445" s="25"/>
      <c r="L445" s="25"/>
      <c r="M445" s="25"/>
      <c r="N445" s="25"/>
      <c r="O445" s="25"/>
      <c r="P445" s="25"/>
      <c r="Q445" s="25"/>
      <c r="R445" s="25"/>
      <c r="S445" s="25"/>
      <c r="T445" s="25"/>
      <c r="U445" s="25"/>
      <c r="V445" s="25"/>
      <c r="W445" s="55"/>
      <c r="X445" s="55"/>
      <c r="Y445" s="55"/>
      <c r="Z445" s="55"/>
      <c r="AA445" s="55"/>
      <c r="AB445" s="25"/>
      <c r="AC445" s="25"/>
      <c r="AD445" s="25"/>
      <c r="AE445" s="25"/>
      <c r="AF445" s="25"/>
      <c r="AG445" s="25"/>
      <c r="AH445" s="25"/>
      <c r="AI445" s="25"/>
      <c r="AJ445" s="25"/>
    </row>
    <row r="446" s="9" customFormat="1" ht="41" customHeight="1" spans="1:36">
      <c r="A446" s="25"/>
      <c r="B446" s="26" t="s">
        <v>3061</v>
      </c>
      <c r="C446" s="25"/>
      <c r="D446" s="25"/>
      <c r="E446" s="25"/>
      <c r="F446" s="25"/>
      <c r="G446" s="25"/>
      <c r="H446" s="25"/>
      <c r="I446" s="25"/>
      <c r="J446" s="25"/>
      <c r="K446" s="25"/>
      <c r="L446" s="25"/>
      <c r="M446" s="25"/>
      <c r="N446" s="25"/>
      <c r="O446" s="25"/>
      <c r="P446" s="25"/>
      <c r="Q446" s="25"/>
      <c r="R446" s="25"/>
      <c r="S446" s="25"/>
      <c r="T446" s="25"/>
      <c r="U446" s="25"/>
      <c r="V446" s="25"/>
      <c r="W446" s="55">
        <f>SUM(W447:W469)</f>
        <v>3012.1165</v>
      </c>
      <c r="X446" s="55">
        <f>SUM(X447:X469)</f>
        <v>3012.1165</v>
      </c>
      <c r="Y446" s="55">
        <f>SUM(Y447:Y469)</f>
        <v>0</v>
      </c>
      <c r="Z446" s="55">
        <f>SUM(Z447:Z469)</f>
        <v>0</v>
      </c>
      <c r="AA446" s="55">
        <f>SUM(AA447:AA469)</f>
        <v>0</v>
      </c>
      <c r="AB446" s="55">
        <f t="shared" ref="X446:AJ446" si="18">SUM(AB447:AB468)</f>
        <v>23939</v>
      </c>
      <c r="AC446" s="55">
        <f t="shared" si="18"/>
        <v>4381</v>
      </c>
      <c r="AD446" s="55">
        <f t="shared" si="18"/>
        <v>0</v>
      </c>
      <c r="AE446" s="55">
        <f t="shared" si="18"/>
        <v>0</v>
      </c>
      <c r="AF446" s="55">
        <f t="shared" si="18"/>
        <v>0</v>
      </c>
      <c r="AG446" s="55">
        <f t="shared" si="18"/>
        <v>0</v>
      </c>
      <c r="AH446" s="55">
        <f t="shared" si="18"/>
        <v>0</v>
      </c>
      <c r="AI446" s="55">
        <f t="shared" si="18"/>
        <v>0</v>
      </c>
      <c r="AJ446" s="55">
        <f t="shared" si="18"/>
        <v>0</v>
      </c>
    </row>
    <row r="447" s="12" customFormat="1" ht="74" customHeight="1" spans="1:38">
      <c r="A447" s="27">
        <v>379</v>
      </c>
      <c r="B447" s="27"/>
      <c r="C447" s="32" t="s">
        <v>3062</v>
      </c>
      <c r="D447" s="32" t="s">
        <v>3063</v>
      </c>
      <c r="E447" s="27" t="s">
        <v>92</v>
      </c>
      <c r="F447" s="27" t="s">
        <v>440</v>
      </c>
      <c r="G447" s="32" t="s">
        <v>3064</v>
      </c>
      <c r="H447" s="27"/>
      <c r="I447" s="27"/>
      <c r="J447" s="27"/>
      <c r="K447" s="27"/>
      <c r="L447" s="27"/>
      <c r="M447" s="27"/>
      <c r="N447" s="27"/>
      <c r="O447" s="27"/>
      <c r="P447" s="27"/>
      <c r="Q447" s="27"/>
      <c r="R447" s="27" t="s">
        <v>133</v>
      </c>
      <c r="S447" s="27" t="s">
        <v>318</v>
      </c>
      <c r="T447" s="27"/>
      <c r="U447" s="27"/>
      <c r="V447" s="27" t="s">
        <v>134</v>
      </c>
      <c r="W447" s="59">
        <f t="shared" ref="W447:W468" si="19">SUM(X447:AA447)</f>
        <v>370</v>
      </c>
      <c r="X447" s="59">
        <v>370</v>
      </c>
      <c r="Y447" s="59"/>
      <c r="Z447" s="59"/>
      <c r="AA447" s="59"/>
      <c r="AB447" s="27"/>
      <c r="AC447" s="27"/>
      <c r="AD447" s="27"/>
      <c r="AE447" s="27"/>
      <c r="AF447" s="27"/>
      <c r="AG447" s="27"/>
      <c r="AH447" s="27"/>
      <c r="AI447" s="27"/>
      <c r="AJ447" s="27"/>
      <c r="AL447" s="12" t="s">
        <v>318</v>
      </c>
    </row>
    <row r="448" s="9" customFormat="1" ht="84" customHeight="1" spans="1:38">
      <c r="A448" s="27">
        <v>380</v>
      </c>
      <c r="B448" s="27"/>
      <c r="C448" s="27" t="s">
        <v>3065</v>
      </c>
      <c r="D448" s="27" t="s">
        <v>3066</v>
      </c>
      <c r="E448" s="27" t="s">
        <v>466</v>
      </c>
      <c r="F448" s="27" t="s">
        <v>3067</v>
      </c>
      <c r="G448" s="27" t="s">
        <v>3068</v>
      </c>
      <c r="H448" s="27" t="s">
        <v>3069</v>
      </c>
      <c r="I448" s="27" t="s">
        <v>3070</v>
      </c>
      <c r="J448" s="27" t="s">
        <v>3071</v>
      </c>
      <c r="K448" s="48" t="s">
        <v>326</v>
      </c>
      <c r="L448" s="27" t="s">
        <v>1733</v>
      </c>
      <c r="M448" s="27" t="s">
        <v>3072</v>
      </c>
      <c r="N448" s="34"/>
      <c r="O448" s="27" t="s">
        <v>3069</v>
      </c>
      <c r="P448" s="27" t="s">
        <v>276</v>
      </c>
      <c r="Q448" s="48" t="s">
        <v>313</v>
      </c>
      <c r="R448" s="27" t="s">
        <v>147</v>
      </c>
      <c r="S448" s="27" t="s">
        <v>3073</v>
      </c>
      <c r="T448" s="27" t="s">
        <v>377</v>
      </c>
      <c r="U448" s="60">
        <v>5512213</v>
      </c>
      <c r="V448" s="27" t="s">
        <v>134</v>
      </c>
      <c r="W448" s="59">
        <f t="shared" si="19"/>
        <v>370</v>
      </c>
      <c r="X448" s="55">
        <v>370</v>
      </c>
      <c r="Y448" s="55"/>
      <c r="Z448" s="55"/>
      <c r="AA448" s="55"/>
      <c r="AB448" s="27">
        <v>528</v>
      </c>
      <c r="AC448" s="27">
        <v>328</v>
      </c>
      <c r="AD448" s="27" t="s">
        <v>109</v>
      </c>
      <c r="AE448" s="34" t="s">
        <v>109</v>
      </c>
      <c r="AF448" s="34" t="s">
        <v>109</v>
      </c>
      <c r="AG448" s="34" t="s">
        <v>109</v>
      </c>
      <c r="AH448" s="34" t="s">
        <v>109</v>
      </c>
      <c r="AI448" s="34" t="s">
        <v>109</v>
      </c>
      <c r="AJ448" s="27"/>
      <c r="AL448" s="12" t="s">
        <v>147</v>
      </c>
    </row>
    <row r="449" s="13" customFormat="1" ht="84" customHeight="1" spans="1:38">
      <c r="A449" s="27">
        <v>381</v>
      </c>
      <c r="B449" s="27"/>
      <c r="C449" s="27" t="s">
        <v>3074</v>
      </c>
      <c r="D449" s="33" t="s">
        <v>3075</v>
      </c>
      <c r="E449" s="34" t="s">
        <v>92</v>
      </c>
      <c r="F449" s="27" t="s">
        <v>3076</v>
      </c>
      <c r="G449" s="27" t="s">
        <v>3077</v>
      </c>
      <c r="H449" s="27" t="s">
        <v>3078</v>
      </c>
      <c r="I449" s="27" t="s">
        <v>3077</v>
      </c>
      <c r="J449" s="27" t="s">
        <v>3079</v>
      </c>
      <c r="K449" s="34" t="s">
        <v>2574</v>
      </c>
      <c r="L449" s="27" t="s">
        <v>3080</v>
      </c>
      <c r="M449" s="27" t="s">
        <v>3081</v>
      </c>
      <c r="N449" s="27" t="s">
        <v>3082</v>
      </c>
      <c r="O449" s="27" t="s">
        <v>3083</v>
      </c>
      <c r="P449" s="27" t="s">
        <v>3084</v>
      </c>
      <c r="Q449" s="27" t="s">
        <v>3085</v>
      </c>
      <c r="R449" s="27" t="s">
        <v>147</v>
      </c>
      <c r="S449" s="27" t="s">
        <v>3086</v>
      </c>
      <c r="T449" s="34" t="s">
        <v>3087</v>
      </c>
      <c r="U449" s="34">
        <v>18391606368</v>
      </c>
      <c r="V449" s="27" t="s">
        <v>134</v>
      </c>
      <c r="W449" s="59">
        <f t="shared" si="19"/>
        <v>120</v>
      </c>
      <c r="X449" s="55">
        <v>120</v>
      </c>
      <c r="Y449" s="55"/>
      <c r="Z449" s="55"/>
      <c r="AA449" s="55"/>
      <c r="AB449" s="34">
        <v>1727</v>
      </c>
      <c r="AC449" s="34">
        <v>127</v>
      </c>
      <c r="AD449" s="34" t="s">
        <v>109</v>
      </c>
      <c r="AE449" s="34" t="s">
        <v>109</v>
      </c>
      <c r="AF449" s="34" t="s">
        <v>109</v>
      </c>
      <c r="AG449" s="34" t="s">
        <v>109</v>
      </c>
      <c r="AH449" s="34"/>
      <c r="AI449" s="34" t="s">
        <v>109</v>
      </c>
      <c r="AJ449" s="34"/>
      <c r="AL449" s="13" t="s">
        <v>917</v>
      </c>
    </row>
    <row r="450" s="13" customFormat="1" ht="84" customHeight="1" spans="1:38">
      <c r="A450" s="27">
        <v>382</v>
      </c>
      <c r="B450" s="27"/>
      <c r="C450" s="33" t="s">
        <v>3088</v>
      </c>
      <c r="D450" s="33" t="s">
        <v>3089</v>
      </c>
      <c r="E450" s="33" t="s">
        <v>92</v>
      </c>
      <c r="F450" s="33" t="s">
        <v>1625</v>
      </c>
      <c r="G450" s="33" t="s">
        <v>3090</v>
      </c>
      <c r="H450" s="27" t="s">
        <v>969</v>
      </c>
      <c r="I450" s="33" t="s">
        <v>3091</v>
      </c>
      <c r="J450" s="33" t="s">
        <v>326</v>
      </c>
      <c r="K450" s="33" t="s">
        <v>326</v>
      </c>
      <c r="L450" s="33" t="s">
        <v>354</v>
      </c>
      <c r="M450" s="33" t="s">
        <v>3092</v>
      </c>
      <c r="N450" s="33" t="s">
        <v>958</v>
      </c>
      <c r="O450" s="33" t="s">
        <v>3093</v>
      </c>
      <c r="P450" s="33" t="s">
        <v>3094</v>
      </c>
      <c r="Q450" s="33" t="s">
        <v>961</v>
      </c>
      <c r="R450" s="27" t="s">
        <v>147</v>
      </c>
      <c r="S450" s="27" t="s">
        <v>962</v>
      </c>
      <c r="T450" s="33" t="s">
        <v>2218</v>
      </c>
      <c r="U450" s="33" t="s">
        <v>964</v>
      </c>
      <c r="V450" s="27" t="s">
        <v>134</v>
      </c>
      <c r="W450" s="59">
        <f t="shared" si="19"/>
        <v>120</v>
      </c>
      <c r="X450" s="59">
        <v>120</v>
      </c>
      <c r="Y450" s="59">
        <v>0</v>
      </c>
      <c r="Z450" s="59">
        <v>0</v>
      </c>
      <c r="AA450" s="59">
        <v>0</v>
      </c>
      <c r="AB450" s="33">
        <v>191</v>
      </c>
      <c r="AC450" s="33">
        <v>91</v>
      </c>
      <c r="AD450" s="33" t="s">
        <v>135</v>
      </c>
      <c r="AE450" s="33" t="s">
        <v>109</v>
      </c>
      <c r="AF450" s="33" t="s">
        <v>109</v>
      </c>
      <c r="AG450" s="33" t="s">
        <v>135</v>
      </c>
      <c r="AH450" s="25"/>
      <c r="AI450" s="25"/>
      <c r="AJ450" s="25"/>
      <c r="AL450" s="13" t="s">
        <v>962</v>
      </c>
    </row>
    <row r="451" s="13" customFormat="1" ht="78" customHeight="1" spans="1:38">
      <c r="A451" s="27">
        <v>383</v>
      </c>
      <c r="B451" s="27"/>
      <c r="C451" s="26" t="s">
        <v>3095</v>
      </c>
      <c r="D451" s="33" t="s">
        <v>3096</v>
      </c>
      <c r="E451" s="33"/>
      <c r="F451" s="33" t="s">
        <v>350</v>
      </c>
      <c r="G451" s="33" t="s">
        <v>3097</v>
      </c>
      <c r="H451" s="33" t="s">
        <v>95</v>
      </c>
      <c r="I451" s="33" t="s">
        <v>3098</v>
      </c>
      <c r="J451" s="33" t="s">
        <v>3098</v>
      </c>
      <c r="K451" s="33" t="s">
        <v>3099</v>
      </c>
      <c r="L451" s="33" t="s">
        <v>3100</v>
      </c>
      <c r="M451" s="33" t="s">
        <v>3101</v>
      </c>
      <c r="N451" s="33" t="s">
        <v>471</v>
      </c>
      <c r="O451" s="33" t="s">
        <v>472</v>
      </c>
      <c r="P451" s="33" t="s">
        <v>229</v>
      </c>
      <c r="Q451" s="33" t="s">
        <v>359</v>
      </c>
      <c r="R451" s="27" t="s">
        <v>147</v>
      </c>
      <c r="S451" s="33" t="s">
        <v>231</v>
      </c>
      <c r="T451" s="33" t="s">
        <v>232</v>
      </c>
      <c r="U451" s="61">
        <v>13772805200</v>
      </c>
      <c r="V451" s="27" t="s">
        <v>134</v>
      </c>
      <c r="W451" s="59">
        <f t="shared" si="19"/>
        <v>100</v>
      </c>
      <c r="X451" s="59">
        <v>100</v>
      </c>
      <c r="Y451" s="59"/>
      <c r="Z451" s="59"/>
      <c r="AA451" s="59"/>
      <c r="AB451" s="33">
        <v>907</v>
      </c>
      <c r="AC451" s="33">
        <v>364</v>
      </c>
      <c r="AD451" s="33" t="s">
        <v>135</v>
      </c>
      <c r="AE451" s="33" t="s">
        <v>109</v>
      </c>
      <c r="AF451" s="33" t="s">
        <v>135</v>
      </c>
      <c r="AG451" s="33" t="s">
        <v>109</v>
      </c>
      <c r="AH451" s="33"/>
      <c r="AI451" s="33" t="s">
        <v>109</v>
      </c>
      <c r="AJ451" s="33"/>
      <c r="AL451" s="13" t="s">
        <v>231</v>
      </c>
    </row>
    <row r="452" s="13" customFormat="1" ht="84" customHeight="1" spans="1:38">
      <c r="A452" s="27">
        <v>384</v>
      </c>
      <c r="B452" s="27"/>
      <c r="C452" s="26" t="s">
        <v>3102</v>
      </c>
      <c r="D452" s="37" t="s">
        <v>3103</v>
      </c>
      <c r="E452" s="34" t="s">
        <v>92</v>
      </c>
      <c r="F452" s="27" t="s">
        <v>577</v>
      </c>
      <c r="G452" s="33" t="s">
        <v>3104</v>
      </c>
      <c r="H452" s="43" t="s">
        <v>3105</v>
      </c>
      <c r="I452" s="27" t="s">
        <v>3106</v>
      </c>
      <c r="J452" s="82" t="s">
        <v>3107</v>
      </c>
      <c r="K452" s="146" t="s">
        <v>3108</v>
      </c>
      <c r="L452" s="147" t="s">
        <v>3109</v>
      </c>
      <c r="M452" s="146" t="s">
        <v>3110</v>
      </c>
      <c r="N452" s="148"/>
      <c r="O452" s="149" t="s">
        <v>3111</v>
      </c>
      <c r="P452" s="78" t="s">
        <v>568</v>
      </c>
      <c r="Q452" s="52">
        <v>1</v>
      </c>
      <c r="R452" s="27" t="s">
        <v>147</v>
      </c>
      <c r="S452" s="27" t="s">
        <v>587</v>
      </c>
      <c r="T452" s="34" t="s">
        <v>588</v>
      </c>
      <c r="U452" s="113" t="s">
        <v>589</v>
      </c>
      <c r="V452" s="27" t="s">
        <v>134</v>
      </c>
      <c r="W452" s="59">
        <f t="shared" si="19"/>
        <v>45</v>
      </c>
      <c r="X452" s="55">
        <v>45</v>
      </c>
      <c r="Y452" s="55">
        <v>0</v>
      </c>
      <c r="Z452" s="55">
        <v>0</v>
      </c>
      <c r="AA452" s="55">
        <v>0</v>
      </c>
      <c r="AB452" s="34">
        <v>1092</v>
      </c>
      <c r="AC452" s="34">
        <v>210</v>
      </c>
      <c r="AD452" s="34" t="s">
        <v>109</v>
      </c>
      <c r="AE452" s="51" t="s">
        <v>109</v>
      </c>
      <c r="AF452" s="43" t="s">
        <v>109</v>
      </c>
      <c r="AG452" s="43" t="s">
        <v>109</v>
      </c>
      <c r="AH452" s="43" t="s">
        <v>109</v>
      </c>
      <c r="AI452" s="43" t="s">
        <v>109</v>
      </c>
      <c r="AJ452" s="82" t="s">
        <v>790</v>
      </c>
      <c r="AK452" s="13" t="s">
        <v>152</v>
      </c>
      <c r="AL452" s="13" t="s">
        <v>318</v>
      </c>
    </row>
    <row r="453" s="13" customFormat="1" ht="84" customHeight="1" spans="1:38">
      <c r="A453" s="27">
        <v>385</v>
      </c>
      <c r="B453" s="27"/>
      <c r="C453" s="26" t="s">
        <v>3112</v>
      </c>
      <c r="D453" s="37" t="s">
        <v>3113</v>
      </c>
      <c r="E453" s="34" t="s">
        <v>92</v>
      </c>
      <c r="F453" s="27" t="s">
        <v>1427</v>
      </c>
      <c r="G453" s="33" t="s">
        <v>3114</v>
      </c>
      <c r="H453" s="43" t="s">
        <v>3115</v>
      </c>
      <c r="I453" s="27" t="s">
        <v>566</v>
      </c>
      <c r="J453" s="82" t="s">
        <v>3116</v>
      </c>
      <c r="K453" s="107">
        <v>1</v>
      </c>
      <c r="L453" s="26" t="s">
        <v>1241</v>
      </c>
      <c r="M453" s="82" t="s">
        <v>1461</v>
      </c>
      <c r="N453" s="43" t="s">
        <v>1432</v>
      </c>
      <c r="O453" s="43" t="s">
        <v>559</v>
      </c>
      <c r="P453" s="27" t="s">
        <v>1433</v>
      </c>
      <c r="Q453" s="52">
        <v>1</v>
      </c>
      <c r="R453" s="27" t="s">
        <v>147</v>
      </c>
      <c r="S453" s="27" t="s">
        <v>3117</v>
      </c>
      <c r="T453" s="34" t="s">
        <v>1435</v>
      </c>
      <c r="U453" s="34">
        <v>13891676349</v>
      </c>
      <c r="V453" s="27" t="s">
        <v>134</v>
      </c>
      <c r="W453" s="59">
        <f t="shared" si="19"/>
        <v>100</v>
      </c>
      <c r="X453" s="55">
        <v>100</v>
      </c>
      <c r="Y453" s="55">
        <v>0</v>
      </c>
      <c r="Z453" s="55">
        <v>0</v>
      </c>
      <c r="AA453" s="55">
        <v>0</v>
      </c>
      <c r="AB453" s="34">
        <v>1573</v>
      </c>
      <c r="AC453" s="34">
        <v>125</v>
      </c>
      <c r="AD453" s="34" t="s">
        <v>135</v>
      </c>
      <c r="AE453" s="51"/>
      <c r="AF453" s="43" t="s">
        <v>109</v>
      </c>
      <c r="AG453" s="43" t="s">
        <v>109</v>
      </c>
      <c r="AH453" s="43" t="s">
        <v>109</v>
      </c>
      <c r="AI453" s="43" t="s">
        <v>109</v>
      </c>
      <c r="AJ453" s="82" t="s">
        <v>790</v>
      </c>
      <c r="AL453" s="13" t="s">
        <v>318</v>
      </c>
    </row>
    <row r="454" s="13" customFormat="1" ht="84" customHeight="1" spans="1:38">
      <c r="A454" s="27">
        <v>386</v>
      </c>
      <c r="B454" s="27"/>
      <c r="C454" s="142" t="s">
        <v>3118</v>
      </c>
      <c r="D454" s="143" t="s">
        <v>3119</v>
      </c>
      <c r="E454" s="34" t="s">
        <v>92</v>
      </c>
      <c r="F454" s="27" t="s">
        <v>1458</v>
      </c>
      <c r="G454" s="33" t="s">
        <v>1451</v>
      </c>
      <c r="H454" s="43" t="s">
        <v>3120</v>
      </c>
      <c r="I454" s="27" t="s">
        <v>566</v>
      </c>
      <c r="J454" s="82" t="s">
        <v>3121</v>
      </c>
      <c r="K454" s="107">
        <v>1</v>
      </c>
      <c r="L454" s="26" t="s">
        <v>1241</v>
      </c>
      <c r="M454" s="82" t="s">
        <v>3122</v>
      </c>
      <c r="N454" s="43" t="s">
        <v>3123</v>
      </c>
      <c r="O454" s="43" t="s">
        <v>3123</v>
      </c>
      <c r="P454" s="27" t="s">
        <v>1433</v>
      </c>
      <c r="Q454" s="52">
        <v>0.98</v>
      </c>
      <c r="R454" s="27" t="s">
        <v>147</v>
      </c>
      <c r="S454" s="27" t="s">
        <v>1463</v>
      </c>
      <c r="T454" s="34" t="s">
        <v>1464</v>
      </c>
      <c r="U454" s="113" t="s">
        <v>1465</v>
      </c>
      <c r="V454" s="27" t="s">
        <v>134</v>
      </c>
      <c r="W454" s="59">
        <f t="shared" si="19"/>
        <v>120</v>
      </c>
      <c r="X454" s="55">
        <v>120</v>
      </c>
      <c r="Y454" s="55"/>
      <c r="Z454" s="55">
        <v>0</v>
      </c>
      <c r="AA454" s="55">
        <v>0</v>
      </c>
      <c r="AB454" s="34">
        <v>2600</v>
      </c>
      <c r="AC454" s="34">
        <v>55</v>
      </c>
      <c r="AD454" s="34" t="s">
        <v>109</v>
      </c>
      <c r="AE454" s="51" t="s">
        <v>109</v>
      </c>
      <c r="AF454" s="43" t="s">
        <v>109</v>
      </c>
      <c r="AG454" s="43" t="s">
        <v>109</v>
      </c>
      <c r="AH454" s="43" t="s">
        <v>109</v>
      </c>
      <c r="AI454" s="43" t="s">
        <v>109</v>
      </c>
      <c r="AJ454" s="82" t="s">
        <v>790</v>
      </c>
      <c r="AL454" s="13" t="s">
        <v>318</v>
      </c>
    </row>
    <row r="455" s="13" customFormat="1" ht="84" customHeight="1" spans="1:38">
      <c r="A455" s="27">
        <v>387</v>
      </c>
      <c r="B455" s="27"/>
      <c r="C455" s="26" t="s">
        <v>3124</v>
      </c>
      <c r="D455" s="27" t="s">
        <v>3125</v>
      </c>
      <c r="E455" s="27" t="s">
        <v>92</v>
      </c>
      <c r="F455" s="27" t="s">
        <v>603</v>
      </c>
      <c r="G455" s="33" t="s">
        <v>3126</v>
      </c>
      <c r="H455" s="27" t="s">
        <v>3127</v>
      </c>
      <c r="I455" s="27" t="s">
        <v>3128</v>
      </c>
      <c r="J455" s="27" t="s">
        <v>3129</v>
      </c>
      <c r="K455" s="27" t="s">
        <v>608</v>
      </c>
      <c r="L455" s="27" t="s">
        <v>609</v>
      </c>
      <c r="M455" s="27" t="s">
        <v>3130</v>
      </c>
      <c r="N455" s="27" t="s">
        <v>336</v>
      </c>
      <c r="O455" s="27" t="s">
        <v>1020</v>
      </c>
      <c r="P455" s="27" t="s">
        <v>627</v>
      </c>
      <c r="Q455" s="27" t="s">
        <v>614</v>
      </c>
      <c r="R455" s="27" t="s">
        <v>147</v>
      </c>
      <c r="S455" s="27" t="s">
        <v>615</v>
      </c>
      <c r="T455" s="27" t="s">
        <v>616</v>
      </c>
      <c r="U455" s="60" t="s">
        <v>617</v>
      </c>
      <c r="V455" s="27" t="s">
        <v>134</v>
      </c>
      <c r="W455" s="59">
        <f t="shared" si="19"/>
        <v>120</v>
      </c>
      <c r="X455" s="59">
        <v>120</v>
      </c>
      <c r="Y455" s="59"/>
      <c r="Z455" s="59"/>
      <c r="AA455" s="59"/>
      <c r="AB455" s="27">
        <v>1248</v>
      </c>
      <c r="AC455" s="27">
        <v>394</v>
      </c>
      <c r="AD455" s="27" t="s">
        <v>109</v>
      </c>
      <c r="AE455" s="27" t="s">
        <v>109</v>
      </c>
      <c r="AF455" s="27" t="s">
        <v>109</v>
      </c>
      <c r="AG455" s="27" t="s">
        <v>109</v>
      </c>
      <c r="AH455" s="27"/>
      <c r="AI455" s="27" t="s">
        <v>109</v>
      </c>
      <c r="AJ455" s="27"/>
      <c r="AL455" s="13" t="s">
        <v>618</v>
      </c>
    </row>
    <row r="456" s="13" customFormat="1" ht="84" customHeight="1" spans="1:38">
      <c r="A456" s="27">
        <v>388</v>
      </c>
      <c r="B456" s="27"/>
      <c r="C456" s="26" t="s">
        <v>3131</v>
      </c>
      <c r="D456" s="26" t="s">
        <v>3132</v>
      </c>
      <c r="E456" s="27" t="s">
        <v>92</v>
      </c>
      <c r="F456" s="26" t="s">
        <v>681</v>
      </c>
      <c r="G456" s="39" t="s">
        <v>3133</v>
      </c>
      <c r="H456" s="26"/>
      <c r="I456" s="150" t="s">
        <v>3134</v>
      </c>
      <c r="J456" s="26" t="s">
        <v>3135</v>
      </c>
      <c r="K456" s="27" t="s">
        <v>1068</v>
      </c>
      <c r="L456" s="27" t="s">
        <v>1069</v>
      </c>
      <c r="M456" s="27" t="s">
        <v>3136</v>
      </c>
      <c r="N456" s="27"/>
      <c r="O456" s="27" t="s">
        <v>1472</v>
      </c>
      <c r="P456" s="27" t="s">
        <v>3137</v>
      </c>
      <c r="Q456" s="27" t="s">
        <v>672</v>
      </c>
      <c r="R456" s="27" t="s">
        <v>147</v>
      </c>
      <c r="S456" s="27" t="s">
        <v>681</v>
      </c>
      <c r="T456" s="27" t="s">
        <v>673</v>
      </c>
      <c r="U456" s="60" t="s">
        <v>674</v>
      </c>
      <c r="V456" s="27" t="s">
        <v>134</v>
      </c>
      <c r="W456" s="59">
        <f t="shared" si="19"/>
        <v>120</v>
      </c>
      <c r="X456" s="59">
        <v>120</v>
      </c>
      <c r="Y456" s="59"/>
      <c r="Z456" s="59"/>
      <c r="AA456" s="59"/>
      <c r="AB456" s="27">
        <v>1847</v>
      </c>
      <c r="AC456" s="27">
        <v>465</v>
      </c>
      <c r="AD456" s="27" t="s">
        <v>109</v>
      </c>
      <c r="AE456" s="27" t="s">
        <v>109</v>
      </c>
      <c r="AF456" s="27" t="s">
        <v>135</v>
      </c>
      <c r="AG456" s="27" t="s">
        <v>109</v>
      </c>
      <c r="AH456" s="27"/>
      <c r="AI456" s="27" t="s">
        <v>109</v>
      </c>
      <c r="AJ456" s="26"/>
      <c r="AL456" s="13" t="s">
        <v>678</v>
      </c>
    </row>
    <row r="457" s="13" customFormat="1" ht="84" customHeight="1" spans="1:38">
      <c r="A457" s="27">
        <v>389</v>
      </c>
      <c r="B457" s="27"/>
      <c r="C457" s="26" t="s">
        <v>3138</v>
      </c>
      <c r="D457" s="26" t="s">
        <v>3139</v>
      </c>
      <c r="E457" s="26" t="s">
        <v>92</v>
      </c>
      <c r="F457" s="26" t="s">
        <v>1484</v>
      </c>
      <c r="G457" s="33" t="s">
        <v>3140</v>
      </c>
      <c r="H457" s="26" t="s">
        <v>95</v>
      </c>
      <c r="I457" s="26" t="s">
        <v>3140</v>
      </c>
      <c r="J457" s="26" t="s">
        <v>3141</v>
      </c>
      <c r="K457" s="109" t="s">
        <v>582</v>
      </c>
      <c r="L457" s="109" t="s">
        <v>732</v>
      </c>
      <c r="M457" s="26" t="s">
        <v>3142</v>
      </c>
      <c r="N457" s="26" t="s">
        <v>3143</v>
      </c>
      <c r="O457" s="109" t="s">
        <v>1490</v>
      </c>
      <c r="P457" s="109" t="s">
        <v>736</v>
      </c>
      <c r="Q457" s="109" t="s">
        <v>737</v>
      </c>
      <c r="R457" s="27" t="s">
        <v>147</v>
      </c>
      <c r="S457" s="26" t="s">
        <v>1491</v>
      </c>
      <c r="T457" s="26" t="s">
        <v>1492</v>
      </c>
      <c r="U457" s="95">
        <v>13892629381</v>
      </c>
      <c r="V457" s="27" t="s">
        <v>134</v>
      </c>
      <c r="W457" s="59">
        <f t="shared" si="19"/>
        <v>20</v>
      </c>
      <c r="X457" s="59">
        <v>20</v>
      </c>
      <c r="Y457" s="59"/>
      <c r="Z457" s="59"/>
      <c r="AA457" s="59"/>
      <c r="AB457" s="26" t="s">
        <v>1493</v>
      </c>
      <c r="AC457" s="26">
        <v>168</v>
      </c>
      <c r="AD457" s="26" t="s">
        <v>109</v>
      </c>
      <c r="AE457" s="26" t="s">
        <v>109</v>
      </c>
      <c r="AF457" s="26" t="s">
        <v>135</v>
      </c>
      <c r="AG457" s="26" t="s">
        <v>109</v>
      </c>
      <c r="AH457" s="26"/>
      <c r="AI457" s="26" t="s">
        <v>135</v>
      </c>
      <c r="AJ457" s="26" t="s">
        <v>1494</v>
      </c>
      <c r="AL457" s="13" t="s">
        <v>741</v>
      </c>
    </row>
    <row r="458" s="13" customFormat="1" ht="84" customHeight="1" spans="1:38">
      <c r="A458" s="27">
        <v>390</v>
      </c>
      <c r="B458" s="27"/>
      <c r="C458" s="26" t="s">
        <v>3144</v>
      </c>
      <c r="D458" s="26" t="s">
        <v>3145</v>
      </c>
      <c r="E458" s="26" t="s">
        <v>92</v>
      </c>
      <c r="F458" s="26" t="s">
        <v>1246</v>
      </c>
      <c r="G458" s="33" t="s">
        <v>3146</v>
      </c>
      <c r="H458" s="26"/>
      <c r="I458" s="26" t="s">
        <v>108</v>
      </c>
      <c r="J458" s="26" t="s">
        <v>3147</v>
      </c>
      <c r="K458" s="26"/>
      <c r="L458" s="26" t="s">
        <v>1241</v>
      </c>
      <c r="M458" s="26" t="s">
        <v>1499</v>
      </c>
      <c r="N458" s="26" t="s">
        <v>1500</v>
      </c>
      <c r="O458" s="26" t="s">
        <v>1501</v>
      </c>
      <c r="P458" s="26" t="s">
        <v>1502</v>
      </c>
      <c r="Q458" s="49">
        <v>0.96</v>
      </c>
      <c r="R458" s="27" t="s">
        <v>147</v>
      </c>
      <c r="S458" s="26" t="s">
        <v>1246</v>
      </c>
      <c r="T458" s="26" t="s">
        <v>1503</v>
      </c>
      <c r="U458" s="95">
        <v>13093931560</v>
      </c>
      <c r="V458" s="27" t="s">
        <v>134</v>
      </c>
      <c r="W458" s="59">
        <f t="shared" si="19"/>
        <v>50</v>
      </c>
      <c r="X458" s="59">
        <v>50</v>
      </c>
      <c r="Y458" s="59"/>
      <c r="Z458" s="59"/>
      <c r="AA458" s="59"/>
      <c r="AB458" s="26" t="s">
        <v>1504</v>
      </c>
      <c r="AC458" s="26" t="s">
        <v>1505</v>
      </c>
      <c r="AD458" s="26" t="s">
        <v>109</v>
      </c>
      <c r="AE458" s="26" t="s">
        <v>109</v>
      </c>
      <c r="AF458" s="26" t="s">
        <v>109</v>
      </c>
      <c r="AG458" s="26" t="s">
        <v>109</v>
      </c>
      <c r="AH458" s="26"/>
      <c r="AI458" s="26" t="s">
        <v>135</v>
      </c>
      <c r="AJ458" s="26"/>
      <c r="AL458" s="13" t="s">
        <v>1246</v>
      </c>
    </row>
    <row r="459" s="13" customFormat="1" ht="84" customHeight="1" spans="1:38">
      <c r="A459" s="27">
        <v>391</v>
      </c>
      <c r="B459" s="27"/>
      <c r="C459" s="26" t="s">
        <v>3148</v>
      </c>
      <c r="D459" s="26" t="s">
        <v>3149</v>
      </c>
      <c r="E459" s="26" t="s">
        <v>92</v>
      </c>
      <c r="F459" s="26" t="s">
        <v>3150</v>
      </c>
      <c r="G459" s="33" t="s">
        <v>3151</v>
      </c>
      <c r="H459" s="26" t="s">
        <v>1524</v>
      </c>
      <c r="I459" s="26" t="s">
        <v>3152</v>
      </c>
      <c r="J459" s="26" t="s">
        <v>3153</v>
      </c>
      <c r="K459" s="26" t="s">
        <v>326</v>
      </c>
      <c r="L459" s="26" t="s">
        <v>354</v>
      </c>
      <c r="M459" s="26" t="s">
        <v>3154</v>
      </c>
      <c r="N459" s="26"/>
      <c r="O459" s="26" t="s">
        <v>3155</v>
      </c>
      <c r="P459" s="26" t="s">
        <v>3156</v>
      </c>
      <c r="Q459" s="26" t="s">
        <v>978</v>
      </c>
      <c r="R459" s="27" t="s">
        <v>147</v>
      </c>
      <c r="S459" s="26" t="s">
        <v>1172</v>
      </c>
      <c r="T459" s="26" t="s">
        <v>3157</v>
      </c>
      <c r="U459" s="95" t="s">
        <v>3158</v>
      </c>
      <c r="V459" s="27" t="s">
        <v>134</v>
      </c>
      <c r="W459" s="59">
        <f t="shared" si="19"/>
        <v>120</v>
      </c>
      <c r="X459" s="59">
        <v>120</v>
      </c>
      <c r="Y459" s="59"/>
      <c r="Z459" s="59"/>
      <c r="AA459" s="59"/>
      <c r="AB459" s="26">
        <v>1371</v>
      </c>
      <c r="AC459" s="26">
        <v>421</v>
      </c>
      <c r="AD459" s="26" t="s">
        <v>109</v>
      </c>
      <c r="AE459" s="26" t="s">
        <v>109</v>
      </c>
      <c r="AF459" s="26" t="s">
        <v>135</v>
      </c>
      <c r="AG459" s="26" t="s">
        <v>109</v>
      </c>
      <c r="AH459" s="26"/>
      <c r="AI459" s="26" t="s">
        <v>109</v>
      </c>
      <c r="AJ459" s="26"/>
      <c r="AL459" s="13" t="s">
        <v>1172</v>
      </c>
    </row>
    <row r="460" s="13" customFormat="1" ht="84" customHeight="1" spans="1:38">
      <c r="A460" s="27">
        <v>392</v>
      </c>
      <c r="B460" s="27"/>
      <c r="C460" s="26" t="s">
        <v>3159</v>
      </c>
      <c r="D460" s="26" t="s">
        <v>3160</v>
      </c>
      <c r="E460" s="26" t="s">
        <v>524</v>
      </c>
      <c r="F460" s="26" t="s">
        <v>3161</v>
      </c>
      <c r="G460" s="33" t="s">
        <v>3162</v>
      </c>
      <c r="H460" s="26"/>
      <c r="I460" s="26" t="s">
        <v>3163</v>
      </c>
      <c r="J460" s="26" t="s">
        <v>3164</v>
      </c>
      <c r="K460" s="26" t="s">
        <v>1327</v>
      </c>
      <c r="L460" s="26" t="s">
        <v>3165</v>
      </c>
      <c r="M460" s="26" t="s">
        <v>3136</v>
      </c>
      <c r="N460" s="26" t="s">
        <v>336</v>
      </c>
      <c r="O460" s="26" t="s">
        <v>3166</v>
      </c>
      <c r="P460" s="26" t="s">
        <v>146</v>
      </c>
      <c r="Q460" s="49">
        <v>0.95</v>
      </c>
      <c r="R460" s="27" t="s">
        <v>147</v>
      </c>
      <c r="S460" s="26" t="s">
        <v>1332</v>
      </c>
      <c r="T460" s="26" t="s">
        <v>1333</v>
      </c>
      <c r="U460" s="26">
        <v>18509168808</v>
      </c>
      <c r="V460" s="27" t="s">
        <v>134</v>
      </c>
      <c r="W460" s="59">
        <f t="shared" si="19"/>
        <v>120</v>
      </c>
      <c r="X460" s="59">
        <v>120</v>
      </c>
      <c r="Y460" s="55">
        <v>0</v>
      </c>
      <c r="Z460" s="55">
        <v>0</v>
      </c>
      <c r="AA460" s="55">
        <v>0</v>
      </c>
      <c r="AB460" s="26">
        <v>1631</v>
      </c>
      <c r="AC460" s="26">
        <v>10</v>
      </c>
      <c r="AD460" s="26" t="s">
        <v>109</v>
      </c>
      <c r="AE460" s="26" t="s">
        <v>109</v>
      </c>
      <c r="AF460" s="26" t="s">
        <v>109</v>
      </c>
      <c r="AG460" s="26" t="s">
        <v>109</v>
      </c>
      <c r="AH460" s="26" t="s">
        <v>109</v>
      </c>
      <c r="AI460" s="26" t="s">
        <v>109</v>
      </c>
      <c r="AJ460" s="26" t="s">
        <v>109</v>
      </c>
      <c r="AL460" s="13" t="s">
        <v>1336</v>
      </c>
    </row>
    <row r="461" s="13" customFormat="1" ht="84" customHeight="1" spans="1:38">
      <c r="A461" s="27">
        <v>393</v>
      </c>
      <c r="B461" s="27"/>
      <c r="C461" s="26" t="s">
        <v>3167</v>
      </c>
      <c r="D461" s="27" t="s">
        <v>3168</v>
      </c>
      <c r="E461" s="34" t="s">
        <v>92</v>
      </c>
      <c r="F461" s="27" t="s">
        <v>321</v>
      </c>
      <c r="G461" s="33" t="s">
        <v>3169</v>
      </c>
      <c r="H461" s="27" t="s">
        <v>3170</v>
      </c>
      <c r="I461" s="27" t="s">
        <v>3171</v>
      </c>
      <c r="J461" s="27" t="s">
        <v>3172</v>
      </c>
      <c r="K461" s="27" t="s">
        <v>494</v>
      </c>
      <c r="L461" s="27" t="s">
        <v>495</v>
      </c>
      <c r="M461" s="27" t="s">
        <v>3136</v>
      </c>
      <c r="N461" s="27" t="s">
        <v>3173</v>
      </c>
      <c r="O461" s="27" t="s">
        <v>3174</v>
      </c>
      <c r="P461" s="27" t="s">
        <v>276</v>
      </c>
      <c r="Q461" s="83">
        <v>0.99</v>
      </c>
      <c r="R461" s="27" t="s">
        <v>147</v>
      </c>
      <c r="S461" s="27" t="s">
        <v>321</v>
      </c>
      <c r="T461" s="34" t="s">
        <v>333</v>
      </c>
      <c r="U461" s="60" t="s">
        <v>500</v>
      </c>
      <c r="V461" s="27" t="s">
        <v>134</v>
      </c>
      <c r="W461" s="59">
        <f t="shared" si="19"/>
        <v>120</v>
      </c>
      <c r="X461" s="55">
        <v>120</v>
      </c>
      <c r="Y461" s="55"/>
      <c r="Z461" s="55"/>
      <c r="AA461" s="55"/>
      <c r="AB461" s="34">
        <v>1873</v>
      </c>
      <c r="AC461" s="34">
        <v>417</v>
      </c>
      <c r="AD461" s="34" t="s">
        <v>135</v>
      </c>
      <c r="AE461" s="34" t="s">
        <v>109</v>
      </c>
      <c r="AF461" s="34" t="s">
        <v>109</v>
      </c>
      <c r="AG461" s="34" t="s">
        <v>109</v>
      </c>
      <c r="AH461" s="34"/>
      <c r="AI461" s="34" t="s">
        <v>109</v>
      </c>
      <c r="AJ461" s="34"/>
      <c r="AL461" s="13" t="s">
        <v>337</v>
      </c>
    </row>
    <row r="462" s="13" customFormat="1" ht="84" customHeight="1" spans="1:38">
      <c r="A462" s="27">
        <v>394</v>
      </c>
      <c r="B462" s="27"/>
      <c r="C462" s="26" t="s">
        <v>3175</v>
      </c>
      <c r="D462" s="26" t="s">
        <v>3176</v>
      </c>
      <c r="E462" s="26" t="s">
        <v>92</v>
      </c>
      <c r="F462" s="26" t="s">
        <v>3177</v>
      </c>
      <c r="G462" s="33" t="s">
        <v>3178</v>
      </c>
      <c r="H462" s="26" t="s">
        <v>95</v>
      </c>
      <c r="I462" s="26" t="s">
        <v>3178</v>
      </c>
      <c r="J462" s="26" t="s">
        <v>3178</v>
      </c>
      <c r="K462" s="26" t="s">
        <v>205</v>
      </c>
      <c r="L462" s="26" t="s">
        <v>3179</v>
      </c>
      <c r="M462" s="26" t="s">
        <v>253</v>
      </c>
      <c r="N462" s="26" t="s">
        <v>3180</v>
      </c>
      <c r="O462" s="26" t="s">
        <v>3181</v>
      </c>
      <c r="P462" s="26" t="s">
        <v>146</v>
      </c>
      <c r="Q462" s="49">
        <v>0.95</v>
      </c>
      <c r="R462" s="27" t="s">
        <v>147</v>
      </c>
      <c r="S462" s="26" t="s">
        <v>256</v>
      </c>
      <c r="T462" s="26" t="s">
        <v>257</v>
      </c>
      <c r="U462" s="26">
        <v>13399264945</v>
      </c>
      <c r="V462" s="27" t="s">
        <v>134</v>
      </c>
      <c r="W462" s="59">
        <f t="shared" si="19"/>
        <v>120</v>
      </c>
      <c r="X462" s="59">
        <v>120</v>
      </c>
      <c r="Y462" s="59">
        <v>0</v>
      </c>
      <c r="Z462" s="59">
        <v>0</v>
      </c>
      <c r="AA462" s="59">
        <v>0</v>
      </c>
      <c r="AB462" s="26" t="s">
        <v>3181</v>
      </c>
      <c r="AC462" s="26" t="s">
        <v>3182</v>
      </c>
      <c r="AD462" s="26" t="s">
        <v>109</v>
      </c>
      <c r="AE462" s="26" t="s">
        <v>109</v>
      </c>
      <c r="AF462" s="26" t="s">
        <v>109</v>
      </c>
      <c r="AG462" s="26" t="s">
        <v>109</v>
      </c>
      <c r="AH462" s="26"/>
      <c r="AI462" s="26" t="s">
        <v>109</v>
      </c>
      <c r="AJ462" s="26"/>
      <c r="AL462" s="13" t="s">
        <v>216</v>
      </c>
    </row>
    <row r="463" s="13" customFormat="1" ht="84" customHeight="1" spans="1:38">
      <c r="A463" s="27">
        <v>395</v>
      </c>
      <c r="B463" s="27"/>
      <c r="C463" s="26" t="s">
        <v>3183</v>
      </c>
      <c r="D463" s="26" t="s">
        <v>3184</v>
      </c>
      <c r="E463" s="26" t="s">
        <v>92</v>
      </c>
      <c r="F463" s="26" t="s">
        <v>1584</v>
      </c>
      <c r="G463" s="33" t="s">
        <v>3185</v>
      </c>
      <c r="H463" s="26" t="s">
        <v>696</v>
      </c>
      <c r="I463" s="26" t="s">
        <v>3184</v>
      </c>
      <c r="J463" s="26" t="s">
        <v>3184</v>
      </c>
      <c r="K463" s="26" t="s">
        <v>698</v>
      </c>
      <c r="L463" s="26" t="s">
        <v>699</v>
      </c>
      <c r="M463" s="26" t="s">
        <v>1329</v>
      </c>
      <c r="N463" s="26" t="s">
        <v>700</v>
      </c>
      <c r="O463" s="26" t="s">
        <v>701</v>
      </c>
      <c r="P463" s="26" t="s">
        <v>146</v>
      </c>
      <c r="Q463" s="49">
        <v>0.95</v>
      </c>
      <c r="R463" s="27" t="s">
        <v>147</v>
      </c>
      <c r="S463" s="26" t="s">
        <v>703</v>
      </c>
      <c r="T463" s="26" t="s">
        <v>1109</v>
      </c>
      <c r="U463" s="95">
        <v>13209160567</v>
      </c>
      <c r="V463" s="27" t="s">
        <v>134</v>
      </c>
      <c r="W463" s="59">
        <f t="shared" si="19"/>
        <v>50</v>
      </c>
      <c r="X463" s="59">
        <v>50</v>
      </c>
      <c r="Y463" s="59"/>
      <c r="Z463" s="59"/>
      <c r="AA463" s="59"/>
      <c r="AB463" s="26">
        <v>1662</v>
      </c>
      <c r="AC463" s="26">
        <v>61</v>
      </c>
      <c r="AD463" s="26" t="s">
        <v>109</v>
      </c>
      <c r="AE463" s="26" t="s">
        <v>109</v>
      </c>
      <c r="AF463" s="26" t="s">
        <v>109</v>
      </c>
      <c r="AG463" s="26" t="s">
        <v>135</v>
      </c>
      <c r="AH463" s="26"/>
      <c r="AI463" s="26" t="s">
        <v>109</v>
      </c>
      <c r="AJ463" s="26"/>
      <c r="AL463" s="13" t="s">
        <v>703</v>
      </c>
    </row>
    <row r="464" s="13" customFormat="1" ht="84" customHeight="1" spans="1:38">
      <c r="A464" s="27">
        <v>396</v>
      </c>
      <c r="B464" s="27"/>
      <c r="C464" s="26" t="s">
        <v>3186</v>
      </c>
      <c r="D464" s="26" t="s">
        <v>3187</v>
      </c>
      <c r="E464" s="26" t="s">
        <v>92</v>
      </c>
      <c r="F464" s="26" t="s">
        <v>694</v>
      </c>
      <c r="G464" s="33" t="s">
        <v>3185</v>
      </c>
      <c r="H464" s="26" t="s">
        <v>696</v>
      </c>
      <c r="I464" s="26" t="s">
        <v>3187</v>
      </c>
      <c r="J464" s="26" t="s">
        <v>3187</v>
      </c>
      <c r="K464" s="26" t="s">
        <v>698</v>
      </c>
      <c r="L464" s="26" t="s">
        <v>699</v>
      </c>
      <c r="M464" s="26" t="s">
        <v>3188</v>
      </c>
      <c r="N464" s="26" t="s">
        <v>700</v>
      </c>
      <c r="O464" s="26" t="s">
        <v>3189</v>
      </c>
      <c r="P464" s="26" t="s">
        <v>146</v>
      </c>
      <c r="Q464" s="49">
        <v>0.95</v>
      </c>
      <c r="R464" s="27" t="s">
        <v>147</v>
      </c>
      <c r="S464" s="26" t="s">
        <v>703</v>
      </c>
      <c r="T464" s="26" t="s">
        <v>1109</v>
      </c>
      <c r="U464" s="95">
        <v>13209160567</v>
      </c>
      <c r="V464" s="27" t="s">
        <v>134</v>
      </c>
      <c r="W464" s="59">
        <f t="shared" si="19"/>
        <v>200</v>
      </c>
      <c r="X464" s="59">
        <v>200</v>
      </c>
      <c r="Y464" s="59"/>
      <c r="Z464" s="59"/>
      <c r="AA464" s="59"/>
      <c r="AB464" s="26">
        <v>1200</v>
      </c>
      <c r="AC464" s="26">
        <v>61</v>
      </c>
      <c r="AD464" s="26" t="s">
        <v>109</v>
      </c>
      <c r="AE464" s="26" t="s">
        <v>109</v>
      </c>
      <c r="AF464" s="26" t="s">
        <v>109</v>
      </c>
      <c r="AG464" s="26" t="s">
        <v>135</v>
      </c>
      <c r="AH464" s="26"/>
      <c r="AI464" s="26" t="s">
        <v>109</v>
      </c>
      <c r="AJ464" s="26"/>
      <c r="AL464" s="13" t="s">
        <v>703</v>
      </c>
    </row>
    <row r="465" s="13" customFormat="1" ht="84" customHeight="1" spans="1:38">
      <c r="A465" s="27">
        <v>397</v>
      </c>
      <c r="B465" s="27"/>
      <c r="C465" s="26" t="s">
        <v>3190</v>
      </c>
      <c r="D465" s="26" t="s">
        <v>3191</v>
      </c>
      <c r="E465" s="26" t="s">
        <v>3192</v>
      </c>
      <c r="F465" s="26" t="s">
        <v>1339</v>
      </c>
      <c r="G465" s="33" t="s">
        <v>3193</v>
      </c>
      <c r="H465" s="26" t="s">
        <v>3194</v>
      </c>
      <c r="I465" s="26" t="s">
        <v>3195</v>
      </c>
      <c r="J465" s="26" t="s">
        <v>3191</v>
      </c>
      <c r="K465" s="26" t="s">
        <v>698</v>
      </c>
      <c r="L465" s="26" t="s">
        <v>830</v>
      </c>
      <c r="M465" s="26" t="s">
        <v>3196</v>
      </c>
      <c r="N465" s="26" t="s">
        <v>3194</v>
      </c>
      <c r="O465" s="26" t="s">
        <v>1344</v>
      </c>
      <c r="P465" s="26" t="s">
        <v>834</v>
      </c>
      <c r="Q465" s="26" t="s">
        <v>835</v>
      </c>
      <c r="R465" s="27" t="s">
        <v>147</v>
      </c>
      <c r="S465" s="26" t="s">
        <v>1345</v>
      </c>
      <c r="T465" s="26" t="s">
        <v>1346</v>
      </c>
      <c r="U465" s="26">
        <v>18291651639</v>
      </c>
      <c r="V465" s="27" t="s">
        <v>134</v>
      </c>
      <c r="W465" s="59">
        <f t="shared" si="19"/>
        <v>110</v>
      </c>
      <c r="X465" s="59">
        <v>110</v>
      </c>
      <c r="Y465" s="59"/>
      <c r="Z465" s="59"/>
      <c r="AA465" s="59"/>
      <c r="AB465" s="26">
        <v>1813</v>
      </c>
      <c r="AC465" s="26">
        <v>619</v>
      </c>
      <c r="AD465" s="26" t="s">
        <v>109</v>
      </c>
      <c r="AE465" s="26"/>
      <c r="AF465" s="26" t="s">
        <v>135</v>
      </c>
      <c r="AG465" s="26" t="s">
        <v>109</v>
      </c>
      <c r="AH465" s="26"/>
      <c r="AI465" s="26" t="s">
        <v>109</v>
      </c>
      <c r="AJ465" s="26"/>
      <c r="AK465" s="13" t="s">
        <v>152</v>
      </c>
      <c r="AL465" s="13" t="s">
        <v>772</v>
      </c>
    </row>
    <row r="466" s="13" customFormat="1" ht="84" customHeight="1" spans="1:38">
      <c r="A466" s="27">
        <v>398</v>
      </c>
      <c r="B466" s="27"/>
      <c r="C466" s="26" t="s">
        <v>3197</v>
      </c>
      <c r="D466" s="26" t="s">
        <v>3198</v>
      </c>
      <c r="E466" s="26" t="s">
        <v>3192</v>
      </c>
      <c r="F466" s="26" t="s">
        <v>1718</v>
      </c>
      <c r="G466" s="33" t="s">
        <v>3199</v>
      </c>
      <c r="H466" s="26" t="s">
        <v>3194</v>
      </c>
      <c r="I466" s="26" t="s">
        <v>3200</v>
      </c>
      <c r="J466" s="26" t="s">
        <v>3200</v>
      </c>
      <c r="K466" s="26" t="s">
        <v>802</v>
      </c>
      <c r="L466" s="26" t="s">
        <v>763</v>
      </c>
      <c r="M466" s="26" t="s">
        <v>3196</v>
      </c>
      <c r="N466" s="26" t="s">
        <v>3194</v>
      </c>
      <c r="O466" s="26" t="s">
        <v>3201</v>
      </c>
      <c r="P466" s="26" t="s">
        <v>767</v>
      </c>
      <c r="Q466" s="26" t="s">
        <v>1356</v>
      </c>
      <c r="R466" s="27" t="s">
        <v>147</v>
      </c>
      <c r="S466" s="26" t="s">
        <v>1723</v>
      </c>
      <c r="T466" s="26" t="s">
        <v>1724</v>
      </c>
      <c r="U466" s="26">
        <v>13892643058</v>
      </c>
      <c r="V466" s="27" t="s">
        <v>134</v>
      </c>
      <c r="W466" s="59">
        <f t="shared" si="19"/>
        <v>98</v>
      </c>
      <c r="X466" s="59">
        <v>98</v>
      </c>
      <c r="Y466" s="59"/>
      <c r="Z466" s="59"/>
      <c r="AA466" s="59"/>
      <c r="AB466" s="26">
        <v>1926</v>
      </c>
      <c r="AC466" s="26">
        <v>115</v>
      </c>
      <c r="AD466" s="26" t="s">
        <v>109</v>
      </c>
      <c r="AE466" s="26" t="s">
        <v>109</v>
      </c>
      <c r="AF466" s="26" t="s">
        <v>109</v>
      </c>
      <c r="AG466" s="26" t="s">
        <v>109</v>
      </c>
      <c r="AH466" s="26"/>
      <c r="AI466" s="26" t="s">
        <v>109</v>
      </c>
      <c r="AJ466" s="26"/>
      <c r="AL466" s="13" t="s">
        <v>772</v>
      </c>
    </row>
    <row r="467" s="13" customFormat="1" ht="48" customHeight="1" spans="1:38">
      <c r="A467" s="27">
        <v>399</v>
      </c>
      <c r="B467" s="27"/>
      <c r="C467" s="27" t="s">
        <v>3202</v>
      </c>
      <c r="D467" s="27" t="s">
        <v>3203</v>
      </c>
      <c r="E467" s="34" t="s">
        <v>92</v>
      </c>
      <c r="F467" s="27" t="s">
        <v>432</v>
      </c>
      <c r="G467" s="39" t="s">
        <v>3204</v>
      </c>
      <c r="H467" s="42" t="s">
        <v>3205</v>
      </c>
      <c r="I467" s="27" t="s">
        <v>3206</v>
      </c>
      <c r="J467" s="42" t="s">
        <v>3207</v>
      </c>
      <c r="K467" s="27" t="s">
        <v>326</v>
      </c>
      <c r="L467" s="27" t="s">
        <v>354</v>
      </c>
      <c r="M467" s="42" t="s">
        <v>3208</v>
      </c>
      <c r="N467" s="27" t="s">
        <v>356</v>
      </c>
      <c r="O467" s="27" t="s">
        <v>357</v>
      </c>
      <c r="P467" s="27" t="s">
        <v>358</v>
      </c>
      <c r="Q467" s="27" t="s">
        <v>359</v>
      </c>
      <c r="R467" s="27" t="s">
        <v>147</v>
      </c>
      <c r="S467" s="27" t="s">
        <v>231</v>
      </c>
      <c r="T467" s="27" t="s">
        <v>232</v>
      </c>
      <c r="U467" s="27">
        <v>13772805200</v>
      </c>
      <c r="V467" s="27" t="s">
        <v>108</v>
      </c>
      <c r="W467" s="59">
        <f t="shared" si="19"/>
        <v>120</v>
      </c>
      <c r="X467" s="55">
        <v>120</v>
      </c>
      <c r="Y467" s="55"/>
      <c r="Z467" s="55"/>
      <c r="AA467" s="55"/>
      <c r="AB467" s="34">
        <v>750</v>
      </c>
      <c r="AC467" s="34">
        <v>350</v>
      </c>
      <c r="AD467" s="34" t="s">
        <v>135</v>
      </c>
      <c r="AE467" s="34" t="s">
        <v>109</v>
      </c>
      <c r="AF467" s="34" t="s">
        <v>135</v>
      </c>
      <c r="AG467" s="34" t="s">
        <v>109</v>
      </c>
      <c r="AH467" s="34"/>
      <c r="AI467" s="34" t="s">
        <v>109</v>
      </c>
      <c r="AJ467" s="34"/>
      <c r="AK467" s="13" t="s">
        <v>152</v>
      </c>
      <c r="AL467" s="13" t="s">
        <v>231</v>
      </c>
    </row>
    <row r="468" s="13" customFormat="1" ht="57" customHeight="1" spans="1:16384">
      <c r="A468" s="27">
        <v>400</v>
      </c>
      <c r="B468" s="27"/>
      <c r="C468" s="40" t="s">
        <v>3209</v>
      </c>
      <c r="D468" s="41" t="s">
        <v>3210</v>
      </c>
      <c r="E468" s="34"/>
      <c r="F468" s="27"/>
      <c r="G468" s="41" t="s">
        <v>3211</v>
      </c>
      <c r="H468" s="27"/>
      <c r="I468" s="27"/>
      <c r="J468" s="27"/>
      <c r="K468" s="27"/>
      <c r="L468" s="27"/>
      <c r="M468" s="27"/>
      <c r="N468" s="27"/>
      <c r="O468" s="27"/>
      <c r="P468" s="27"/>
      <c r="Q468" s="27"/>
      <c r="R468" s="27" t="s">
        <v>147</v>
      </c>
      <c r="S468" s="27" t="s">
        <v>172</v>
      </c>
      <c r="T468" s="27"/>
      <c r="U468" s="27"/>
      <c r="V468" s="27"/>
      <c r="W468" s="27">
        <v>150</v>
      </c>
      <c r="X468" s="34">
        <v>150</v>
      </c>
      <c r="Y468" s="34"/>
      <c r="Z468" s="34"/>
      <c r="AA468" s="34"/>
      <c r="AB468" s="34"/>
      <c r="AC468" s="34"/>
      <c r="AD468" s="34"/>
      <c r="AE468" s="34"/>
      <c r="AF468" s="34"/>
      <c r="AG468" s="34"/>
      <c r="AH468" s="34"/>
      <c r="AI468" s="34"/>
      <c r="AJ468" s="27"/>
      <c r="AK468" s="40" t="s">
        <v>3212</v>
      </c>
      <c r="AL468" s="13" t="s">
        <v>172</v>
      </c>
      <c r="XFC468" s="76"/>
      <c r="XFD468" s="76"/>
    </row>
    <row r="469" s="19" customFormat="1" ht="121" customHeight="1" spans="1:38">
      <c r="A469" s="27">
        <v>401</v>
      </c>
      <c r="B469" s="28"/>
      <c r="C469" s="27" t="s">
        <v>3213</v>
      </c>
      <c r="D469" s="28" t="s">
        <v>3214</v>
      </c>
      <c r="E469" s="29" t="s">
        <v>524</v>
      </c>
      <c r="F469" s="28" t="s">
        <v>3215</v>
      </c>
      <c r="G469" s="28" t="s">
        <v>3216</v>
      </c>
      <c r="H469" s="29" t="s">
        <v>116</v>
      </c>
      <c r="I469" s="28" t="s">
        <v>3217</v>
      </c>
      <c r="J469" s="28" t="s">
        <v>3218</v>
      </c>
      <c r="K469" s="28" t="s">
        <v>3219</v>
      </c>
      <c r="L469" s="28" t="s">
        <v>3220</v>
      </c>
      <c r="M469" s="28" t="s">
        <v>3221</v>
      </c>
      <c r="N469" s="28" t="s">
        <v>3222</v>
      </c>
      <c r="O469" s="28" t="s">
        <v>3223</v>
      </c>
      <c r="P469" s="28" t="s">
        <v>187</v>
      </c>
      <c r="Q469" s="28" t="s">
        <v>499</v>
      </c>
      <c r="R469" s="28" t="s">
        <v>105</v>
      </c>
      <c r="S469" s="28" t="s">
        <v>3224</v>
      </c>
      <c r="T469" s="29" t="s">
        <v>3225</v>
      </c>
      <c r="U469" s="28" t="s">
        <v>3226</v>
      </c>
      <c r="V469" s="29" t="s">
        <v>3227</v>
      </c>
      <c r="W469" s="57">
        <f>SUM(X469:AA469)</f>
        <v>149.1165</v>
      </c>
      <c r="X469" s="57">
        <v>149.1165</v>
      </c>
      <c r="Y469" s="57"/>
      <c r="Z469" s="57">
        <f t="shared" ref="Y469:AA469" si="20">Z470+Z676+Z706+Z947+Z957+Z1001+Z1008+Z1011</f>
        <v>0</v>
      </c>
      <c r="AA469" s="57">
        <f t="shared" si="20"/>
        <v>0</v>
      </c>
      <c r="AB469" s="34">
        <v>25</v>
      </c>
      <c r="AC469" s="34">
        <v>5</v>
      </c>
      <c r="AD469" s="34" t="s">
        <v>109</v>
      </c>
      <c r="AE469" s="34" t="s">
        <v>109</v>
      </c>
      <c r="AF469" s="34" t="s">
        <v>109</v>
      </c>
      <c r="AG469" s="34" t="s">
        <v>109</v>
      </c>
      <c r="AH469" s="27" t="s">
        <v>3228</v>
      </c>
      <c r="AI469" s="34" t="s">
        <v>109</v>
      </c>
      <c r="AJ469" s="34"/>
      <c r="AL469" s="76" t="s">
        <v>110</v>
      </c>
    </row>
    <row r="470" s="9" customFormat="1" ht="44" customHeight="1" spans="1:36">
      <c r="A470" s="25"/>
      <c r="B470" s="26" t="s">
        <v>28</v>
      </c>
      <c r="C470" s="25"/>
      <c r="D470" s="25"/>
      <c r="E470" s="25"/>
      <c r="F470" s="25"/>
      <c r="G470" s="25"/>
      <c r="H470" s="25"/>
      <c r="I470" s="25"/>
      <c r="J470" s="25"/>
      <c r="K470" s="25"/>
      <c r="L470" s="25"/>
      <c r="M470" s="25"/>
      <c r="N470" s="25"/>
      <c r="O470" s="25"/>
      <c r="P470" s="25"/>
      <c r="Q470" s="25"/>
      <c r="R470" s="25"/>
      <c r="S470" s="25"/>
      <c r="T470" s="25"/>
      <c r="U470" s="25"/>
      <c r="V470" s="25"/>
      <c r="W470" s="55">
        <f>W476</f>
        <v>100</v>
      </c>
      <c r="X470" s="55">
        <f>X476</f>
        <v>0</v>
      </c>
      <c r="Y470" s="55">
        <f>Y476</f>
        <v>100</v>
      </c>
      <c r="Z470" s="55">
        <f>Z476</f>
        <v>0</v>
      </c>
      <c r="AA470" s="55">
        <f>AA476</f>
        <v>0</v>
      </c>
      <c r="AB470" s="25"/>
      <c r="AC470" s="25"/>
      <c r="AD470" s="25"/>
      <c r="AE470" s="25"/>
      <c r="AF470" s="25"/>
      <c r="AG470" s="25"/>
      <c r="AH470" s="25"/>
      <c r="AI470" s="25"/>
      <c r="AJ470" s="25"/>
    </row>
    <row r="471" ht="27" spans="1:36">
      <c r="A471" s="25"/>
      <c r="B471" s="26" t="s">
        <v>3229</v>
      </c>
      <c r="C471" s="25"/>
      <c r="D471" s="25"/>
      <c r="E471" s="25"/>
      <c r="F471" s="25"/>
      <c r="G471" s="25"/>
      <c r="H471" s="25"/>
      <c r="I471" s="25"/>
      <c r="J471" s="25"/>
      <c r="K471" s="25"/>
      <c r="L471" s="25"/>
      <c r="M471" s="25"/>
      <c r="N471" s="25"/>
      <c r="O471" s="25"/>
      <c r="P471" s="25"/>
      <c r="Q471" s="25"/>
      <c r="R471" s="25"/>
      <c r="S471" s="25"/>
      <c r="T471" s="25"/>
      <c r="U471" s="25"/>
      <c r="V471" s="25"/>
      <c r="W471" s="55"/>
      <c r="X471" s="55"/>
      <c r="Y471" s="55"/>
      <c r="Z471" s="55"/>
      <c r="AA471" s="55"/>
      <c r="AB471" s="25"/>
      <c r="AC471" s="25"/>
      <c r="AD471" s="25"/>
      <c r="AE471" s="25"/>
      <c r="AF471" s="25"/>
      <c r="AG471" s="25"/>
      <c r="AH471" s="25"/>
      <c r="AI471" s="25"/>
      <c r="AJ471" s="25"/>
    </row>
    <row r="472" ht="27" spans="1:36">
      <c r="A472" s="25"/>
      <c r="B472" s="26" t="s">
        <v>3230</v>
      </c>
      <c r="C472" s="25"/>
      <c r="D472" s="25"/>
      <c r="E472" s="25"/>
      <c r="F472" s="25"/>
      <c r="G472" s="25"/>
      <c r="H472" s="25"/>
      <c r="I472" s="25"/>
      <c r="J472" s="25"/>
      <c r="K472" s="25"/>
      <c r="L472" s="25"/>
      <c r="M472" s="25"/>
      <c r="N472" s="25"/>
      <c r="O472" s="25"/>
      <c r="P472" s="25"/>
      <c r="Q472" s="25"/>
      <c r="R472" s="25"/>
      <c r="S472" s="25"/>
      <c r="T472" s="25"/>
      <c r="U472" s="25"/>
      <c r="V472" s="25"/>
      <c r="W472" s="55"/>
      <c r="X472" s="55"/>
      <c r="Y472" s="55"/>
      <c r="Z472" s="55"/>
      <c r="AA472" s="55"/>
      <c r="AB472" s="25"/>
      <c r="AC472" s="25"/>
      <c r="AD472" s="25"/>
      <c r="AE472" s="25"/>
      <c r="AF472" s="25"/>
      <c r="AG472" s="25"/>
      <c r="AH472" s="25"/>
      <c r="AI472" s="25"/>
      <c r="AJ472" s="25"/>
    </row>
    <row r="473" ht="54" spans="1:36">
      <c r="A473" s="25"/>
      <c r="B473" s="26" t="s">
        <v>3231</v>
      </c>
      <c r="C473" s="25"/>
      <c r="D473" s="25"/>
      <c r="E473" s="25"/>
      <c r="F473" s="25"/>
      <c r="G473" s="25"/>
      <c r="H473" s="25"/>
      <c r="I473" s="25"/>
      <c r="J473" s="25"/>
      <c r="K473" s="25"/>
      <c r="L473" s="25"/>
      <c r="M473" s="25"/>
      <c r="N473" s="25"/>
      <c r="O473" s="25"/>
      <c r="P473" s="25"/>
      <c r="Q473" s="25"/>
      <c r="R473" s="25"/>
      <c r="S473" s="25"/>
      <c r="T473" s="25"/>
      <c r="U473" s="25"/>
      <c r="V473" s="25"/>
      <c r="W473" s="55"/>
      <c r="X473" s="55"/>
      <c r="Y473" s="55"/>
      <c r="Z473" s="55"/>
      <c r="AA473" s="55"/>
      <c r="AB473" s="25"/>
      <c r="AC473" s="25"/>
      <c r="AD473" s="25"/>
      <c r="AE473" s="25"/>
      <c r="AF473" s="25"/>
      <c r="AG473" s="25"/>
      <c r="AH473" s="25"/>
      <c r="AI473" s="25"/>
      <c r="AJ473" s="25"/>
    </row>
    <row r="474" spans="1:36">
      <c r="A474" s="25"/>
      <c r="B474" s="26" t="s">
        <v>3232</v>
      </c>
      <c r="C474" s="25"/>
      <c r="D474" s="25"/>
      <c r="E474" s="25"/>
      <c r="F474" s="25"/>
      <c r="G474" s="25"/>
      <c r="H474" s="25"/>
      <c r="I474" s="25"/>
      <c r="J474" s="25"/>
      <c r="K474" s="25"/>
      <c r="L474" s="25"/>
      <c r="M474" s="25"/>
      <c r="N474" s="25"/>
      <c r="O474" s="25"/>
      <c r="P474" s="25"/>
      <c r="Q474" s="25"/>
      <c r="R474" s="25"/>
      <c r="S474" s="25"/>
      <c r="T474" s="25"/>
      <c r="U474" s="25"/>
      <c r="V474" s="25"/>
      <c r="W474" s="55"/>
      <c r="X474" s="55"/>
      <c r="Y474" s="55"/>
      <c r="Z474" s="55"/>
      <c r="AA474" s="55"/>
      <c r="AB474" s="25"/>
      <c r="AC474" s="25"/>
      <c r="AD474" s="25"/>
      <c r="AE474" s="25"/>
      <c r="AF474" s="25"/>
      <c r="AG474" s="25"/>
      <c r="AH474" s="25"/>
      <c r="AI474" s="25"/>
      <c r="AJ474" s="25"/>
    </row>
    <row r="475" ht="40.5" spans="1:36">
      <c r="A475" s="25"/>
      <c r="B475" s="26" t="s">
        <v>3233</v>
      </c>
      <c r="C475" s="25"/>
      <c r="D475" s="25"/>
      <c r="E475" s="25"/>
      <c r="F475" s="25"/>
      <c r="G475" s="25"/>
      <c r="H475" s="25"/>
      <c r="I475" s="25"/>
      <c r="J475" s="25"/>
      <c r="K475" s="25"/>
      <c r="L475" s="25"/>
      <c r="M475" s="25"/>
      <c r="N475" s="25"/>
      <c r="O475" s="25"/>
      <c r="P475" s="25"/>
      <c r="Q475" s="25"/>
      <c r="R475" s="25"/>
      <c r="S475" s="25"/>
      <c r="T475" s="25"/>
      <c r="U475" s="25"/>
      <c r="V475" s="25"/>
      <c r="W475" s="55"/>
      <c r="X475" s="55"/>
      <c r="Y475" s="55"/>
      <c r="Z475" s="55"/>
      <c r="AA475" s="55"/>
      <c r="AB475" s="25"/>
      <c r="AC475" s="25"/>
      <c r="AD475" s="25"/>
      <c r="AE475" s="25"/>
      <c r="AF475" s="25"/>
      <c r="AG475" s="25"/>
      <c r="AH475" s="25"/>
      <c r="AI475" s="25"/>
      <c r="AJ475" s="25"/>
    </row>
    <row r="476" s="9" customFormat="1" ht="63" customHeight="1" spans="1:36">
      <c r="A476" s="25"/>
      <c r="B476" s="26" t="s">
        <v>3234</v>
      </c>
      <c r="C476" s="25"/>
      <c r="D476" s="25"/>
      <c r="E476" s="25"/>
      <c r="F476" s="25"/>
      <c r="G476" s="25"/>
      <c r="H476" s="25"/>
      <c r="I476" s="25"/>
      <c r="J476" s="25"/>
      <c r="K476" s="25"/>
      <c r="L476" s="25"/>
      <c r="M476" s="25"/>
      <c r="N476" s="25"/>
      <c r="O476" s="25"/>
      <c r="P476" s="25"/>
      <c r="Q476" s="25"/>
      <c r="R476" s="25"/>
      <c r="S476" s="25"/>
      <c r="T476" s="25"/>
      <c r="U476" s="25"/>
      <c r="V476" s="25"/>
      <c r="W476" s="55">
        <f>X476+Y476+Z476+AA476</f>
        <v>100</v>
      </c>
      <c r="X476" s="55">
        <f>SUM(X477:X478)</f>
        <v>0</v>
      </c>
      <c r="Y476" s="55">
        <f>SUM(Y477:Y478)</f>
        <v>100</v>
      </c>
      <c r="Z476" s="55">
        <f>SUM(Z477:Z478)</f>
        <v>0</v>
      </c>
      <c r="AA476" s="55">
        <f>SUM(AA477:AA478)</f>
        <v>0</v>
      </c>
      <c r="AB476" s="25"/>
      <c r="AC476" s="25"/>
      <c r="AD476" s="25"/>
      <c r="AE476" s="25"/>
      <c r="AF476" s="25"/>
      <c r="AG476" s="25"/>
      <c r="AH476" s="25"/>
      <c r="AI476" s="25"/>
      <c r="AJ476" s="25"/>
    </row>
    <row r="477" s="13" customFormat="1" ht="84" customHeight="1" spans="1:38">
      <c r="A477" s="27">
        <v>402</v>
      </c>
      <c r="B477" s="27"/>
      <c r="C477" s="27" t="s">
        <v>3235</v>
      </c>
      <c r="D477" s="27" t="s">
        <v>3236</v>
      </c>
      <c r="E477" s="34" t="s">
        <v>524</v>
      </c>
      <c r="F477" s="34" t="s">
        <v>2739</v>
      </c>
      <c r="G477" s="27" t="s">
        <v>3237</v>
      </c>
      <c r="H477" s="34" t="s">
        <v>3238</v>
      </c>
      <c r="I477" s="34" t="s">
        <v>108</v>
      </c>
      <c r="J477" s="27" t="s">
        <v>3239</v>
      </c>
      <c r="K477" s="34" t="s">
        <v>1811</v>
      </c>
      <c r="L477" s="83">
        <v>1</v>
      </c>
      <c r="M477" s="34" t="s">
        <v>3240</v>
      </c>
      <c r="N477" s="34"/>
      <c r="O477" s="34" t="s">
        <v>3241</v>
      </c>
      <c r="P477" s="34" t="s">
        <v>3242</v>
      </c>
      <c r="Q477" s="83">
        <v>0.95</v>
      </c>
      <c r="R477" s="34" t="s">
        <v>1801</v>
      </c>
      <c r="S477" s="34"/>
      <c r="T477" s="34" t="s">
        <v>3243</v>
      </c>
      <c r="U477" s="34">
        <v>13028463253</v>
      </c>
      <c r="V477" s="27" t="s">
        <v>134</v>
      </c>
      <c r="W477" s="59">
        <f>SUM(Y477:AA477)</f>
        <v>40</v>
      </c>
      <c r="X477" s="55"/>
      <c r="Y477" s="55">
        <v>40</v>
      </c>
      <c r="Z477" s="55"/>
      <c r="AA477" s="55"/>
      <c r="AB477" s="34" t="s">
        <v>3241</v>
      </c>
      <c r="AC477" s="27" t="s">
        <v>3244</v>
      </c>
      <c r="AD477" s="34" t="s">
        <v>109</v>
      </c>
      <c r="AE477" s="34" t="s">
        <v>109</v>
      </c>
      <c r="AF477" s="34" t="s">
        <v>135</v>
      </c>
      <c r="AG477" s="34" t="s">
        <v>135</v>
      </c>
      <c r="AH477" s="34"/>
      <c r="AI477" s="34" t="s">
        <v>135</v>
      </c>
      <c r="AJ477" s="34"/>
      <c r="AL477" s="13" t="s">
        <v>1801</v>
      </c>
    </row>
    <row r="478" s="13" customFormat="1" ht="71" customHeight="1" spans="1:38">
      <c r="A478" s="27">
        <v>403</v>
      </c>
      <c r="B478" s="27"/>
      <c r="C478" s="27" t="s">
        <v>3245</v>
      </c>
      <c r="D478" s="27" t="s">
        <v>3246</v>
      </c>
      <c r="E478" s="27" t="s">
        <v>92</v>
      </c>
      <c r="F478" s="27" t="s">
        <v>3247</v>
      </c>
      <c r="G478" s="27" t="s">
        <v>3248</v>
      </c>
      <c r="H478" s="27" t="s">
        <v>3249</v>
      </c>
      <c r="I478" s="27" t="s">
        <v>3249</v>
      </c>
      <c r="J478" s="27" t="s">
        <v>3246</v>
      </c>
      <c r="K478" s="27" t="s">
        <v>1811</v>
      </c>
      <c r="L478" s="27" t="s">
        <v>3080</v>
      </c>
      <c r="M478" s="27" t="s">
        <v>3250</v>
      </c>
      <c r="N478" s="27" t="s">
        <v>3249</v>
      </c>
      <c r="O478" s="27" t="s">
        <v>3251</v>
      </c>
      <c r="P478" s="27" t="s">
        <v>3084</v>
      </c>
      <c r="Q478" s="27" t="s">
        <v>3085</v>
      </c>
      <c r="R478" s="34" t="s">
        <v>1801</v>
      </c>
      <c r="S478" s="27" t="s">
        <v>3086</v>
      </c>
      <c r="T478" s="27" t="s">
        <v>3087</v>
      </c>
      <c r="U478" s="60" t="s">
        <v>3252</v>
      </c>
      <c r="V478" s="27" t="s">
        <v>134</v>
      </c>
      <c r="W478" s="59">
        <f>SUM(Y478:AA478)</f>
        <v>60</v>
      </c>
      <c r="X478" s="55"/>
      <c r="Y478" s="59">
        <v>60</v>
      </c>
      <c r="Z478" s="59"/>
      <c r="AA478" s="59"/>
      <c r="AB478" s="27">
        <v>1727</v>
      </c>
      <c r="AC478" s="27">
        <v>127</v>
      </c>
      <c r="AD478" s="27" t="s">
        <v>109</v>
      </c>
      <c r="AE478" s="27" t="s">
        <v>109</v>
      </c>
      <c r="AF478" s="27" t="s">
        <v>109</v>
      </c>
      <c r="AG478" s="27" t="s">
        <v>109</v>
      </c>
      <c r="AH478" s="27"/>
      <c r="AI478" s="27" t="s">
        <v>109</v>
      </c>
      <c r="AJ478" s="34"/>
      <c r="AL478" s="13" t="s">
        <v>1801</v>
      </c>
    </row>
    <row r="479" s="9" customFormat="1" ht="27" spans="1:36">
      <c r="A479" s="25"/>
      <c r="B479" s="26" t="s">
        <v>30</v>
      </c>
      <c r="C479" s="25"/>
      <c r="D479" s="25"/>
      <c r="E479" s="25"/>
      <c r="F479" s="25"/>
      <c r="G479" s="25"/>
      <c r="H479" s="25"/>
      <c r="I479" s="25"/>
      <c r="J479" s="25"/>
      <c r="K479" s="25"/>
      <c r="L479" s="25"/>
      <c r="M479" s="25"/>
      <c r="N479" s="25"/>
      <c r="O479" s="25"/>
      <c r="P479" s="25"/>
      <c r="Q479" s="25"/>
      <c r="R479" s="25"/>
      <c r="S479" s="25"/>
      <c r="T479" s="25"/>
      <c r="U479" s="25"/>
      <c r="V479" s="25"/>
      <c r="W479" s="55">
        <f t="shared" ref="W479:AA480" si="21">W480</f>
        <v>516</v>
      </c>
      <c r="X479" s="55">
        <f t="shared" si="21"/>
        <v>516</v>
      </c>
      <c r="Y479" s="55">
        <f t="shared" si="21"/>
        <v>0</v>
      </c>
      <c r="Z479" s="55">
        <f t="shared" si="21"/>
        <v>0</v>
      </c>
      <c r="AA479" s="55">
        <f t="shared" si="21"/>
        <v>0</v>
      </c>
      <c r="AB479" s="25"/>
      <c r="AC479" s="25"/>
      <c r="AD479" s="25"/>
      <c r="AE479" s="25"/>
      <c r="AF479" s="25"/>
      <c r="AG479" s="25"/>
      <c r="AH479" s="25"/>
      <c r="AI479" s="25"/>
      <c r="AJ479" s="25"/>
    </row>
    <row r="480" s="9" customFormat="1" ht="33" customHeight="1" spans="1:36">
      <c r="A480" s="25"/>
      <c r="B480" s="26" t="s">
        <v>3253</v>
      </c>
      <c r="C480" s="25"/>
      <c r="D480" s="25"/>
      <c r="E480" s="25"/>
      <c r="F480" s="25"/>
      <c r="G480" s="25"/>
      <c r="H480" s="25"/>
      <c r="I480" s="25"/>
      <c r="J480" s="25"/>
      <c r="K480" s="25"/>
      <c r="L480" s="25"/>
      <c r="M480" s="25"/>
      <c r="N480" s="25"/>
      <c r="O480" s="25"/>
      <c r="P480" s="25"/>
      <c r="Q480" s="25"/>
      <c r="R480" s="25"/>
      <c r="S480" s="25"/>
      <c r="T480" s="25"/>
      <c r="U480" s="25"/>
      <c r="V480" s="25"/>
      <c r="W480" s="55">
        <f t="shared" si="21"/>
        <v>516</v>
      </c>
      <c r="X480" s="55">
        <f t="shared" si="21"/>
        <v>516</v>
      </c>
      <c r="Y480" s="55">
        <f t="shared" si="21"/>
        <v>0</v>
      </c>
      <c r="Z480" s="55">
        <f t="shared" si="21"/>
        <v>0</v>
      </c>
      <c r="AA480" s="55">
        <f t="shared" si="21"/>
        <v>0</v>
      </c>
      <c r="AB480" s="25"/>
      <c r="AC480" s="25"/>
      <c r="AD480" s="25"/>
      <c r="AE480" s="25"/>
      <c r="AF480" s="25"/>
      <c r="AG480" s="25"/>
      <c r="AH480" s="25"/>
      <c r="AI480" s="25"/>
      <c r="AJ480" s="25"/>
    </row>
    <row r="481" s="9" customFormat="1" ht="39" customHeight="1" spans="1:36">
      <c r="A481" s="25"/>
      <c r="B481" s="26" t="s">
        <v>3254</v>
      </c>
      <c r="C481" s="25"/>
      <c r="D481" s="25"/>
      <c r="E481" s="25"/>
      <c r="F481" s="25"/>
      <c r="G481" s="25"/>
      <c r="H481" s="25"/>
      <c r="I481" s="25"/>
      <c r="J481" s="25"/>
      <c r="K481" s="25"/>
      <c r="L481" s="25"/>
      <c r="M481" s="25"/>
      <c r="N481" s="25"/>
      <c r="O481" s="25"/>
      <c r="P481" s="25"/>
      <c r="Q481" s="25"/>
      <c r="R481" s="25"/>
      <c r="S481" s="25"/>
      <c r="T481" s="25"/>
      <c r="U481" s="25"/>
      <c r="V481" s="25"/>
      <c r="W481" s="55">
        <f>X481+Y481+Z481+AA481</f>
        <v>516</v>
      </c>
      <c r="X481" s="55">
        <f>SUM(X482:X486)</f>
        <v>516</v>
      </c>
      <c r="Y481" s="55">
        <f>SUM(Y482:Y486)</f>
        <v>0</v>
      </c>
      <c r="Z481" s="55">
        <f>SUM(Z482:Z486)</f>
        <v>0</v>
      </c>
      <c r="AA481" s="55">
        <f>SUM(AA482:AA486)</f>
        <v>0</v>
      </c>
      <c r="AB481" s="25"/>
      <c r="AC481" s="25"/>
      <c r="AD481" s="25"/>
      <c r="AE481" s="25"/>
      <c r="AF481" s="25"/>
      <c r="AG481" s="25"/>
      <c r="AH481" s="25"/>
      <c r="AI481" s="25"/>
      <c r="AJ481" s="25"/>
    </row>
    <row r="482" s="12" customFormat="1" ht="52" customHeight="1" spans="1:38">
      <c r="A482" s="27">
        <v>404</v>
      </c>
      <c r="B482" s="26"/>
      <c r="C482" s="27" t="s">
        <v>3255</v>
      </c>
      <c r="D482" s="27" t="s">
        <v>3256</v>
      </c>
      <c r="E482" s="27" t="s">
        <v>92</v>
      </c>
      <c r="F482" s="27" t="s">
        <v>3257</v>
      </c>
      <c r="G482" s="27" t="s">
        <v>3258</v>
      </c>
      <c r="H482" s="27" t="s">
        <v>3259</v>
      </c>
      <c r="I482" s="27" t="s">
        <v>3260</v>
      </c>
      <c r="J482" s="27" t="s">
        <v>3261</v>
      </c>
      <c r="K482" s="27" t="s">
        <v>3262</v>
      </c>
      <c r="L482" s="27" t="s">
        <v>3263</v>
      </c>
      <c r="M482" s="27" t="s">
        <v>3264</v>
      </c>
      <c r="N482" s="27" t="s">
        <v>3265</v>
      </c>
      <c r="O482" s="27" t="s">
        <v>622</v>
      </c>
      <c r="P482" s="27" t="s">
        <v>3266</v>
      </c>
      <c r="Q482" s="27" t="s">
        <v>3267</v>
      </c>
      <c r="R482" s="27" t="s">
        <v>3268</v>
      </c>
      <c r="S482" s="27" t="s">
        <v>3268</v>
      </c>
      <c r="T482" s="27" t="s">
        <v>3269</v>
      </c>
      <c r="U482" s="27">
        <v>13892618980</v>
      </c>
      <c r="V482" s="27" t="s">
        <v>134</v>
      </c>
      <c r="W482" s="59">
        <f>SUM(X482:AA482)</f>
        <v>105</v>
      </c>
      <c r="X482" s="59">
        <v>105</v>
      </c>
      <c r="Y482" s="59"/>
      <c r="Z482" s="59"/>
      <c r="AA482" s="59"/>
      <c r="AB482" s="27">
        <v>553</v>
      </c>
      <c r="AC482" s="27">
        <v>553</v>
      </c>
      <c r="AD482" s="27" t="s">
        <v>109</v>
      </c>
      <c r="AE482" s="27" t="s">
        <v>135</v>
      </c>
      <c r="AF482" s="27" t="s">
        <v>135</v>
      </c>
      <c r="AG482" s="27" t="s">
        <v>109</v>
      </c>
      <c r="AH482" s="27"/>
      <c r="AI482" s="27" t="s">
        <v>109</v>
      </c>
      <c r="AJ482" s="27"/>
      <c r="AL482" s="158" t="s">
        <v>3268</v>
      </c>
    </row>
    <row r="483" s="12" customFormat="1" ht="55" customHeight="1" spans="1:38">
      <c r="A483" s="27">
        <v>405</v>
      </c>
      <c r="B483" s="26"/>
      <c r="C483" s="27" t="s">
        <v>3270</v>
      </c>
      <c r="D483" s="27" t="s">
        <v>3271</v>
      </c>
      <c r="E483" s="27" t="s">
        <v>92</v>
      </c>
      <c r="F483" s="27" t="s">
        <v>1881</v>
      </c>
      <c r="G483" s="27" t="s">
        <v>3258</v>
      </c>
      <c r="H483" s="27" t="s">
        <v>3259</v>
      </c>
      <c r="I483" s="27" t="s">
        <v>3260</v>
      </c>
      <c r="J483" s="27" t="s">
        <v>3261</v>
      </c>
      <c r="K483" s="27" t="s">
        <v>3262</v>
      </c>
      <c r="L483" s="27" t="s">
        <v>3263</v>
      </c>
      <c r="M483" s="27" t="s">
        <v>3264</v>
      </c>
      <c r="N483" s="27" t="s">
        <v>3265</v>
      </c>
      <c r="O483" s="27" t="s">
        <v>622</v>
      </c>
      <c r="P483" s="27" t="s">
        <v>3266</v>
      </c>
      <c r="Q483" s="27" t="s">
        <v>3267</v>
      </c>
      <c r="R483" s="27" t="s">
        <v>3268</v>
      </c>
      <c r="S483" s="27" t="s">
        <v>3268</v>
      </c>
      <c r="T483" s="27" t="s">
        <v>3269</v>
      </c>
      <c r="U483" s="27">
        <v>13892618980</v>
      </c>
      <c r="V483" s="27" t="s">
        <v>134</v>
      </c>
      <c r="W483" s="59">
        <f>SUM(X483:AA483)</f>
        <v>225</v>
      </c>
      <c r="X483" s="59">
        <v>225</v>
      </c>
      <c r="Y483" s="59"/>
      <c r="Z483" s="59"/>
      <c r="AA483" s="59"/>
      <c r="AB483" s="27">
        <v>1069</v>
      </c>
      <c r="AC483" s="27">
        <v>1069</v>
      </c>
      <c r="AD483" s="27" t="s">
        <v>109</v>
      </c>
      <c r="AE483" s="27" t="s">
        <v>135</v>
      </c>
      <c r="AF483" s="27" t="s">
        <v>135</v>
      </c>
      <c r="AG483" s="27" t="s">
        <v>109</v>
      </c>
      <c r="AH483" s="27"/>
      <c r="AI483" s="27" t="s">
        <v>109</v>
      </c>
      <c r="AJ483" s="27"/>
      <c r="AL483" s="158" t="s">
        <v>3268</v>
      </c>
    </row>
    <row r="484" s="12" customFormat="1" ht="52" customHeight="1" spans="1:38">
      <c r="A484" s="27">
        <v>406</v>
      </c>
      <c r="B484" s="26"/>
      <c r="C484" s="27" t="s">
        <v>3272</v>
      </c>
      <c r="D484" s="27" t="s">
        <v>3273</v>
      </c>
      <c r="E484" s="27" t="s">
        <v>92</v>
      </c>
      <c r="F484" s="27" t="s">
        <v>663</v>
      </c>
      <c r="G484" s="27" t="s">
        <v>3258</v>
      </c>
      <c r="H484" s="27" t="s">
        <v>3259</v>
      </c>
      <c r="I484" s="27" t="s">
        <v>3260</v>
      </c>
      <c r="J484" s="27" t="s">
        <v>3261</v>
      </c>
      <c r="K484" s="27" t="s">
        <v>3262</v>
      </c>
      <c r="L484" s="27" t="s">
        <v>3263</v>
      </c>
      <c r="M484" s="27" t="s">
        <v>3264</v>
      </c>
      <c r="N484" s="27" t="s">
        <v>3265</v>
      </c>
      <c r="O484" s="27" t="s">
        <v>622</v>
      </c>
      <c r="P484" s="27" t="s">
        <v>3266</v>
      </c>
      <c r="Q484" s="27" t="s">
        <v>3267</v>
      </c>
      <c r="R484" s="27" t="s">
        <v>3268</v>
      </c>
      <c r="S484" s="27" t="s">
        <v>3268</v>
      </c>
      <c r="T484" s="27" t="s">
        <v>3269</v>
      </c>
      <c r="U484" s="27">
        <v>13892618980</v>
      </c>
      <c r="V484" s="27" t="s">
        <v>134</v>
      </c>
      <c r="W484" s="59">
        <f>SUM(X484:AA484)</f>
        <v>45</v>
      </c>
      <c r="X484" s="59">
        <v>45</v>
      </c>
      <c r="Y484" s="59"/>
      <c r="Z484" s="59"/>
      <c r="AA484" s="59"/>
      <c r="AB484" s="27">
        <v>90</v>
      </c>
      <c r="AC484" s="27">
        <v>90</v>
      </c>
      <c r="AD484" s="27" t="s">
        <v>109</v>
      </c>
      <c r="AE484" s="27" t="s">
        <v>135</v>
      </c>
      <c r="AF484" s="27" t="s">
        <v>135</v>
      </c>
      <c r="AG484" s="27" t="s">
        <v>109</v>
      </c>
      <c r="AH484" s="27"/>
      <c r="AI484" s="27" t="s">
        <v>109</v>
      </c>
      <c r="AJ484" s="27"/>
      <c r="AL484" s="158" t="s">
        <v>3268</v>
      </c>
    </row>
    <row r="485" s="12" customFormat="1" ht="67" customHeight="1" spans="1:38">
      <c r="A485" s="27">
        <v>407</v>
      </c>
      <c r="B485" s="26"/>
      <c r="C485" s="27" t="s">
        <v>3274</v>
      </c>
      <c r="D485" s="27" t="s">
        <v>3275</v>
      </c>
      <c r="E485" s="27" t="s">
        <v>92</v>
      </c>
      <c r="F485" s="27" t="s">
        <v>681</v>
      </c>
      <c r="G485" s="27" t="s">
        <v>3258</v>
      </c>
      <c r="H485" s="27" t="s">
        <v>3259</v>
      </c>
      <c r="I485" s="27" t="s">
        <v>3260</v>
      </c>
      <c r="J485" s="27" t="s">
        <v>3261</v>
      </c>
      <c r="K485" s="27" t="s">
        <v>3262</v>
      </c>
      <c r="L485" s="27" t="s">
        <v>3263</v>
      </c>
      <c r="M485" s="27" t="s">
        <v>3264</v>
      </c>
      <c r="N485" s="27" t="s">
        <v>3265</v>
      </c>
      <c r="O485" s="27" t="s">
        <v>622</v>
      </c>
      <c r="P485" s="27" t="s">
        <v>3266</v>
      </c>
      <c r="Q485" s="27" t="s">
        <v>3267</v>
      </c>
      <c r="R485" s="27" t="s">
        <v>3268</v>
      </c>
      <c r="S485" s="27" t="s">
        <v>3268</v>
      </c>
      <c r="T485" s="27" t="s">
        <v>3269</v>
      </c>
      <c r="U485" s="27">
        <v>13892618980</v>
      </c>
      <c r="V485" s="27" t="s">
        <v>134</v>
      </c>
      <c r="W485" s="59">
        <f>SUM(X485:AA485)</f>
        <v>66</v>
      </c>
      <c r="X485" s="59">
        <v>66</v>
      </c>
      <c r="Y485" s="59"/>
      <c r="Z485" s="59"/>
      <c r="AA485" s="59"/>
      <c r="AB485" s="27">
        <v>133</v>
      </c>
      <c r="AC485" s="27">
        <v>133</v>
      </c>
      <c r="AD485" s="27" t="s">
        <v>109</v>
      </c>
      <c r="AE485" s="27" t="s">
        <v>135</v>
      </c>
      <c r="AF485" s="27" t="s">
        <v>135</v>
      </c>
      <c r="AG485" s="27" t="s">
        <v>109</v>
      </c>
      <c r="AH485" s="27"/>
      <c r="AI485" s="27" t="s">
        <v>109</v>
      </c>
      <c r="AJ485" s="27"/>
      <c r="AL485" s="158" t="s">
        <v>3268</v>
      </c>
    </row>
    <row r="486" s="12" customFormat="1" ht="56" customHeight="1" spans="1:38">
      <c r="A486" s="27">
        <v>408</v>
      </c>
      <c r="B486" s="26"/>
      <c r="C486" s="27" t="s">
        <v>3276</v>
      </c>
      <c r="D486" s="27" t="s">
        <v>3277</v>
      </c>
      <c r="E486" s="27" t="s">
        <v>92</v>
      </c>
      <c r="F486" s="27" t="s">
        <v>3278</v>
      </c>
      <c r="G486" s="27" t="s">
        <v>3258</v>
      </c>
      <c r="H486" s="27" t="s">
        <v>3259</v>
      </c>
      <c r="I486" s="27" t="s">
        <v>3260</v>
      </c>
      <c r="J486" s="27" t="s">
        <v>3261</v>
      </c>
      <c r="K486" s="27" t="s">
        <v>3262</v>
      </c>
      <c r="L486" s="27" t="s">
        <v>3263</v>
      </c>
      <c r="M486" s="27" t="s">
        <v>3264</v>
      </c>
      <c r="N486" s="27" t="s">
        <v>3265</v>
      </c>
      <c r="O486" s="27" t="s">
        <v>622</v>
      </c>
      <c r="P486" s="27" t="s">
        <v>3266</v>
      </c>
      <c r="Q486" s="27" t="s">
        <v>3267</v>
      </c>
      <c r="R486" s="27" t="s">
        <v>3268</v>
      </c>
      <c r="S486" s="27" t="s">
        <v>3268</v>
      </c>
      <c r="T486" s="27" t="s">
        <v>3269</v>
      </c>
      <c r="U486" s="27">
        <v>13892618980</v>
      </c>
      <c r="V486" s="27" t="s">
        <v>134</v>
      </c>
      <c r="W486" s="59">
        <f>SUM(X486:AA486)</f>
        <v>75</v>
      </c>
      <c r="X486" s="59">
        <v>75</v>
      </c>
      <c r="Y486" s="59"/>
      <c r="Z486" s="59"/>
      <c r="AA486" s="59"/>
      <c r="AB486" s="27">
        <v>273</v>
      </c>
      <c r="AC486" s="27">
        <v>273</v>
      </c>
      <c r="AD486" s="27" t="s">
        <v>109</v>
      </c>
      <c r="AE486" s="27" t="s">
        <v>135</v>
      </c>
      <c r="AF486" s="27" t="s">
        <v>109</v>
      </c>
      <c r="AG486" s="27" t="s">
        <v>109</v>
      </c>
      <c r="AH486" s="27"/>
      <c r="AI486" s="27" t="s">
        <v>109</v>
      </c>
      <c r="AJ486" s="27"/>
      <c r="AL486" s="158" t="s">
        <v>3268</v>
      </c>
    </row>
    <row r="487" ht="40.5" spans="1:36">
      <c r="A487" s="25"/>
      <c r="B487" s="26" t="s">
        <v>3279</v>
      </c>
      <c r="C487" s="25"/>
      <c r="D487" s="25"/>
      <c r="E487" s="25"/>
      <c r="F487" s="25"/>
      <c r="G487" s="25"/>
      <c r="H487" s="25"/>
      <c r="I487" s="25"/>
      <c r="J487" s="25"/>
      <c r="K487" s="25"/>
      <c r="L487" s="25"/>
      <c r="M487" s="25"/>
      <c r="N487" s="25"/>
      <c r="O487" s="25"/>
      <c r="P487" s="25"/>
      <c r="Q487" s="25"/>
      <c r="R487" s="25"/>
      <c r="S487" s="25"/>
      <c r="T487" s="25"/>
      <c r="U487" s="25"/>
      <c r="V487" s="25"/>
      <c r="W487" s="55"/>
      <c r="X487" s="55"/>
      <c r="Y487" s="55"/>
      <c r="Z487" s="55"/>
      <c r="AA487" s="55"/>
      <c r="AB487" s="25"/>
      <c r="AC487" s="25"/>
      <c r="AD487" s="25"/>
      <c r="AE487" s="25"/>
      <c r="AF487" s="25"/>
      <c r="AG487" s="25"/>
      <c r="AH487" s="25"/>
      <c r="AI487" s="25"/>
      <c r="AJ487" s="25"/>
    </row>
    <row r="488" ht="40.5" spans="1:36">
      <c r="A488" s="25"/>
      <c r="B488" s="26" t="s">
        <v>3280</v>
      </c>
      <c r="C488" s="25"/>
      <c r="D488" s="25"/>
      <c r="E488" s="25"/>
      <c r="F488" s="25"/>
      <c r="G488" s="25"/>
      <c r="H488" s="25"/>
      <c r="I488" s="25"/>
      <c r="J488" s="25"/>
      <c r="K488" s="25"/>
      <c r="L488" s="25"/>
      <c r="M488" s="25"/>
      <c r="N488" s="25"/>
      <c r="O488" s="25"/>
      <c r="P488" s="25"/>
      <c r="Q488" s="25"/>
      <c r="R488" s="25"/>
      <c r="S488" s="25"/>
      <c r="T488" s="25"/>
      <c r="U488" s="25"/>
      <c r="V488" s="25"/>
      <c r="W488" s="55"/>
      <c r="X488" s="55"/>
      <c r="Y488" s="55"/>
      <c r="Z488" s="55"/>
      <c r="AA488" s="55"/>
      <c r="AB488" s="25"/>
      <c r="AC488" s="25"/>
      <c r="AD488" s="25"/>
      <c r="AE488" s="25"/>
      <c r="AF488" s="25"/>
      <c r="AG488" s="25"/>
      <c r="AH488" s="25"/>
      <c r="AI488" s="25"/>
      <c r="AJ488" s="25"/>
    </row>
    <row r="489" s="9" customFormat="1" ht="27" spans="1:36">
      <c r="A489" s="25"/>
      <c r="B489" s="26" t="s">
        <v>32</v>
      </c>
      <c r="C489" s="25"/>
      <c r="D489" s="25"/>
      <c r="E489" s="25"/>
      <c r="F489" s="25"/>
      <c r="G489" s="25"/>
      <c r="H489" s="25"/>
      <c r="I489" s="25"/>
      <c r="J489" s="25"/>
      <c r="K489" s="25"/>
      <c r="L489" s="25"/>
      <c r="M489" s="25"/>
      <c r="N489" s="25"/>
      <c r="O489" s="25"/>
      <c r="P489" s="25"/>
      <c r="Q489" s="25"/>
      <c r="R489" s="25"/>
      <c r="S489" s="25"/>
      <c r="T489" s="25"/>
      <c r="U489" s="25"/>
      <c r="V489" s="25"/>
      <c r="W489" s="55">
        <f>W490+W509+W527</f>
        <v>15177.88</v>
      </c>
      <c r="X489" s="55">
        <f>X490+X509+X527</f>
        <v>423</v>
      </c>
      <c r="Y489" s="55">
        <f>Y490+Y509+Y527</f>
        <v>0</v>
      </c>
      <c r="Z489" s="55">
        <f>Z490+Z509+Z527</f>
        <v>14754.88</v>
      </c>
      <c r="AA489" s="55">
        <f>AA490+AA509+AA527</f>
        <v>0</v>
      </c>
      <c r="AB489" s="25"/>
      <c r="AC489" s="25"/>
      <c r="AD489" s="25"/>
      <c r="AE489" s="25"/>
      <c r="AF489" s="25"/>
      <c r="AG489" s="25"/>
      <c r="AH489" s="25"/>
      <c r="AI489" s="25"/>
      <c r="AJ489" s="25"/>
    </row>
    <row r="490" s="9" customFormat="1" spans="1:36">
      <c r="A490" s="25"/>
      <c r="B490" s="26" t="s">
        <v>33</v>
      </c>
      <c r="C490" s="25"/>
      <c r="D490" s="25"/>
      <c r="E490" s="25"/>
      <c r="F490" s="25"/>
      <c r="G490" s="25"/>
      <c r="H490" s="25"/>
      <c r="I490" s="25"/>
      <c r="J490" s="25"/>
      <c r="K490" s="25"/>
      <c r="L490" s="25"/>
      <c r="M490" s="25"/>
      <c r="N490" s="25"/>
      <c r="O490" s="25"/>
      <c r="P490" s="25"/>
      <c r="Q490" s="25"/>
      <c r="R490" s="25"/>
      <c r="S490" s="25"/>
      <c r="T490" s="25"/>
      <c r="U490" s="25"/>
      <c r="V490" s="25"/>
      <c r="W490" s="55">
        <f>W491</f>
        <v>306</v>
      </c>
      <c r="X490" s="55">
        <f>X491</f>
        <v>123</v>
      </c>
      <c r="Y490" s="55">
        <f>Y491</f>
        <v>0</v>
      </c>
      <c r="Z490" s="55">
        <f>Z491</f>
        <v>183</v>
      </c>
      <c r="AA490" s="55">
        <f>AA491</f>
        <v>0</v>
      </c>
      <c r="AB490" s="25"/>
      <c r="AC490" s="25"/>
      <c r="AD490" s="25"/>
      <c r="AE490" s="25"/>
      <c r="AF490" s="25"/>
      <c r="AG490" s="25"/>
      <c r="AH490" s="25"/>
      <c r="AI490" s="25"/>
      <c r="AJ490" s="25"/>
    </row>
    <row r="491" ht="54" customHeight="1" spans="1:36">
      <c r="A491" s="25"/>
      <c r="B491" s="26" t="s">
        <v>3281</v>
      </c>
      <c r="C491" s="25"/>
      <c r="D491" s="25"/>
      <c r="E491" s="25"/>
      <c r="F491" s="25"/>
      <c r="G491" s="25"/>
      <c r="H491" s="25"/>
      <c r="I491" s="25"/>
      <c r="J491" s="25"/>
      <c r="K491" s="25"/>
      <c r="L491" s="25"/>
      <c r="M491" s="25"/>
      <c r="N491" s="25"/>
      <c r="O491" s="25"/>
      <c r="P491" s="25"/>
      <c r="Q491" s="25"/>
      <c r="R491" s="25"/>
      <c r="S491" s="25"/>
      <c r="T491" s="25"/>
      <c r="U491" s="25"/>
      <c r="V491" s="25"/>
      <c r="W491" s="55">
        <f>X491+Y491+Z491+AA491</f>
        <v>306</v>
      </c>
      <c r="X491" s="55">
        <f>SUM(X492:X508)</f>
        <v>123</v>
      </c>
      <c r="Y491" s="55">
        <f>SUM(Y492:Y508)</f>
        <v>0</v>
      </c>
      <c r="Z491" s="55">
        <f>SUM(Z492:Z508)</f>
        <v>183</v>
      </c>
      <c r="AA491" s="55">
        <f>SUM(AA492:AA508)</f>
        <v>0</v>
      </c>
      <c r="AB491" s="25"/>
      <c r="AC491" s="25"/>
      <c r="AD491" s="25"/>
      <c r="AE491" s="25"/>
      <c r="AF491" s="25"/>
      <c r="AG491" s="25"/>
      <c r="AH491" s="25"/>
      <c r="AI491" s="25"/>
      <c r="AJ491" s="25"/>
    </row>
    <row r="492" s="12" customFormat="1" ht="52" customHeight="1" spans="1:38">
      <c r="A492" s="27">
        <v>409</v>
      </c>
      <c r="B492" s="81"/>
      <c r="C492" s="27" t="s">
        <v>3282</v>
      </c>
      <c r="D492" s="81" t="s">
        <v>3283</v>
      </c>
      <c r="E492" s="27" t="s">
        <v>1748</v>
      </c>
      <c r="F492" s="81" t="s">
        <v>231</v>
      </c>
      <c r="G492" s="32" t="s">
        <v>3284</v>
      </c>
      <c r="H492" s="32" t="s">
        <v>3285</v>
      </c>
      <c r="I492" s="32" t="s">
        <v>3286</v>
      </c>
      <c r="J492" s="27">
        <v>6</v>
      </c>
      <c r="K492" s="48">
        <v>1</v>
      </c>
      <c r="L492" s="48">
        <v>1</v>
      </c>
      <c r="M492" s="81" t="s">
        <v>3287</v>
      </c>
      <c r="N492" s="27"/>
      <c r="O492" s="27" t="s">
        <v>3288</v>
      </c>
      <c r="P492" s="151" t="s">
        <v>3289</v>
      </c>
      <c r="Q492" s="153" t="s">
        <v>3290</v>
      </c>
      <c r="R492" s="32" t="s">
        <v>3291</v>
      </c>
      <c r="S492" s="81" t="s">
        <v>231</v>
      </c>
      <c r="T492" s="154"/>
      <c r="U492" s="27"/>
      <c r="V492" s="27" t="s">
        <v>134</v>
      </c>
      <c r="W492" s="59">
        <f t="shared" ref="W492:W503" si="22">SUM(X492:AA492)</f>
        <v>25.5</v>
      </c>
      <c r="X492" s="112"/>
      <c r="Y492" s="112"/>
      <c r="Z492" s="59">
        <v>25.5</v>
      </c>
      <c r="AA492" s="59"/>
      <c r="AB492" s="81">
        <v>21</v>
      </c>
      <c r="AC492" s="27">
        <v>21</v>
      </c>
      <c r="AD492" s="27" t="s">
        <v>109</v>
      </c>
      <c r="AE492" s="27" t="s">
        <v>109</v>
      </c>
      <c r="AF492" s="27" t="s">
        <v>109</v>
      </c>
      <c r="AG492" s="27" t="s">
        <v>135</v>
      </c>
      <c r="AH492" s="27" t="s">
        <v>109</v>
      </c>
      <c r="AI492" s="27" t="s">
        <v>109</v>
      </c>
      <c r="AJ492" s="27" t="s">
        <v>109</v>
      </c>
      <c r="AL492" s="12" t="s">
        <v>3291</v>
      </c>
    </row>
    <row r="493" s="12" customFormat="1" ht="45" customHeight="1" spans="1:38">
      <c r="A493" s="27">
        <v>410</v>
      </c>
      <c r="B493" s="81"/>
      <c r="C493" s="27" t="s">
        <v>3292</v>
      </c>
      <c r="D493" s="81" t="s">
        <v>3293</v>
      </c>
      <c r="E493" s="27" t="s">
        <v>1748</v>
      </c>
      <c r="F493" s="81" t="s">
        <v>279</v>
      </c>
      <c r="G493" s="32" t="s">
        <v>3294</v>
      </c>
      <c r="H493" s="32" t="s">
        <v>3285</v>
      </c>
      <c r="I493" s="32" t="s">
        <v>3295</v>
      </c>
      <c r="J493" s="27">
        <v>1</v>
      </c>
      <c r="K493" s="48">
        <v>1</v>
      </c>
      <c r="L493" s="48">
        <v>1</v>
      </c>
      <c r="M493" s="81" t="s">
        <v>3287</v>
      </c>
      <c r="N493" s="27"/>
      <c r="O493" s="27" t="s">
        <v>3288</v>
      </c>
      <c r="P493" s="151" t="s">
        <v>3289</v>
      </c>
      <c r="Q493" s="153" t="s">
        <v>3290</v>
      </c>
      <c r="R493" s="32" t="s">
        <v>3291</v>
      </c>
      <c r="S493" s="81" t="s">
        <v>279</v>
      </c>
      <c r="T493" s="154"/>
      <c r="U493" s="27"/>
      <c r="V493" s="27" t="s">
        <v>134</v>
      </c>
      <c r="W493" s="59">
        <f t="shared" si="22"/>
        <v>3</v>
      </c>
      <c r="X493" s="112"/>
      <c r="Y493" s="112"/>
      <c r="Z493" s="59">
        <v>3</v>
      </c>
      <c r="AA493" s="59"/>
      <c r="AB493" s="81">
        <v>3</v>
      </c>
      <c r="AC493" s="27">
        <v>3</v>
      </c>
      <c r="AD493" s="27" t="s">
        <v>109</v>
      </c>
      <c r="AE493" s="27" t="s">
        <v>109</v>
      </c>
      <c r="AF493" s="27" t="s">
        <v>109</v>
      </c>
      <c r="AG493" s="27" t="s">
        <v>135</v>
      </c>
      <c r="AH493" s="27" t="s">
        <v>109</v>
      </c>
      <c r="AI493" s="27" t="s">
        <v>109</v>
      </c>
      <c r="AJ493" s="27" t="s">
        <v>109</v>
      </c>
      <c r="AL493" s="12" t="s">
        <v>3291</v>
      </c>
    </row>
    <row r="494" s="12" customFormat="1" ht="45" customHeight="1" spans="1:38">
      <c r="A494" s="27">
        <v>411</v>
      </c>
      <c r="B494" s="81"/>
      <c r="C494" s="27" t="s">
        <v>3296</v>
      </c>
      <c r="D494" s="81" t="s">
        <v>3297</v>
      </c>
      <c r="E494" s="27" t="s">
        <v>1748</v>
      </c>
      <c r="F494" s="81" t="s">
        <v>216</v>
      </c>
      <c r="G494" s="32" t="s">
        <v>3298</v>
      </c>
      <c r="H494" s="32" t="s">
        <v>3285</v>
      </c>
      <c r="I494" s="32" t="s">
        <v>3299</v>
      </c>
      <c r="J494" s="27">
        <v>2</v>
      </c>
      <c r="K494" s="48">
        <v>1</v>
      </c>
      <c r="L494" s="48">
        <v>1</v>
      </c>
      <c r="M494" s="81" t="s">
        <v>3287</v>
      </c>
      <c r="N494" s="27"/>
      <c r="O494" s="27" t="s">
        <v>3288</v>
      </c>
      <c r="P494" s="151" t="s">
        <v>3289</v>
      </c>
      <c r="Q494" s="153" t="s">
        <v>3290</v>
      </c>
      <c r="R494" s="32" t="s">
        <v>3291</v>
      </c>
      <c r="S494" s="81" t="s">
        <v>216</v>
      </c>
      <c r="T494" s="154"/>
      <c r="U494" s="27"/>
      <c r="V494" s="27" t="s">
        <v>134</v>
      </c>
      <c r="W494" s="59">
        <f t="shared" si="22"/>
        <v>76.5</v>
      </c>
      <c r="X494" s="112">
        <v>76.5</v>
      </c>
      <c r="Y494" s="112"/>
      <c r="Z494" s="59"/>
      <c r="AA494" s="59"/>
      <c r="AB494" s="81">
        <v>8</v>
      </c>
      <c r="AC494" s="27">
        <v>8</v>
      </c>
      <c r="AD494" s="27" t="s">
        <v>109</v>
      </c>
      <c r="AE494" s="27" t="s">
        <v>109</v>
      </c>
      <c r="AF494" s="27" t="s">
        <v>109</v>
      </c>
      <c r="AG494" s="27" t="s">
        <v>135</v>
      </c>
      <c r="AH494" s="27" t="s">
        <v>109</v>
      </c>
      <c r="AI494" s="27" t="s">
        <v>109</v>
      </c>
      <c r="AJ494" s="27" t="s">
        <v>109</v>
      </c>
      <c r="AL494" s="12" t="s">
        <v>3291</v>
      </c>
    </row>
    <row r="495" s="12" customFormat="1" ht="39" customHeight="1" spans="1:38">
      <c r="A495" s="27">
        <v>412</v>
      </c>
      <c r="B495" s="81"/>
      <c r="C495" s="27" t="s">
        <v>3300</v>
      </c>
      <c r="D495" s="81" t="s">
        <v>3297</v>
      </c>
      <c r="E495" s="27" t="s">
        <v>1748</v>
      </c>
      <c r="F495" s="81" t="s">
        <v>917</v>
      </c>
      <c r="G495" s="32" t="s">
        <v>3298</v>
      </c>
      <c r="H495" s="32" t="s">
        <v>3285</v>
      </c>
      <c r="I495" s="32" t="s">
        <v>3301</v>
      </c>
      <c r="J495" s="27">
        <v>4</v>
      </c>
      <c r="K495" s="48">
        <v>1</v>
      </c>
      <c r="L495" s="48">
        <v>1</v>
      </c>
      <c r="M495" s="81" t="s">
        <v>3287</v>
      </c>
      <c r="N495" s="27"/>
      <c r="O495" s="27" t="s">
        <v>3288</v>
      </c>
      <c r="P495" s="151" t="s">
        <v>3289</v>
      </c>
      <c r="Q495" s="153" t="s">
        <v>3290</v>
      </c>
      <c r="R495" s="32" t="s">
        <v>3291</v>
      </c>
      <c r="S495" s="81" t="s">
        <v>917</v>
      </c>
      <c r="T495" s="154"/>
      <c r="U495" s="27"/>
      <c r="V495" s="27" t="s">
        <v>134</v>
      </c>
      <c r="W495" s="59">
        <f t="shared" si="22"/>
        <v>3</v>
      </c>
      <c r="X495" s="112"/>
      <c r="Y495" s="112"/>
      <c r="Z495" s="59">
        <v>3</v>
      </c>
      <c r="AA495" s="59"/>
      <c r="AB495" s="81">
        <v>10</v>
      </c>
      <c r="AC495" s="27">
        <v>10</v>
      </c>
      <c r="AD495" s="27" t="s">
        <v>109</v>
      </c>
      <c r="AE495" s="27" t="s">
        <v>109</v>
      </c>
      <c r="AF495" s="27" t="s">
        <v>109</v>
      </c>
      <c r="AG495" s="27" t="s">
        <v>135</v>
      </c>
      <c r="AH495" s="27" t="s">
        <v>109</v>
      </c>
      <c r="AI495" s="27" t="s">
        <v>109</v>
      </c>
      <c r="AJ495" s="27" t="s">
        <v>109</v>
      </c>
      <c r="AL495" s="12" t="s">
        <v>3291</v>
      </c>
    </row>
    <row r="496" s="12" customFormat="1" ht="52" customHeight="1" spans="1:38">
      <c r="A496" s="27">
        <v>413</v>
      </c>
      <c r="B496" s="81"/>
      <c r="C496" s="27" t="s">
        <v>3302</v>
      </c>
      <c r="D496" s="81" t="s">
        <v>3297</v>
      </c>
      <c r="E496" s="27" t="s">
        <v>1748</v>
      </c>
      <c r="F496" s="81" t="s">
        <v>962</v>
      </c>
      <c r="G496" s="32" t="s">
        <v>3298</v>
      </c>
      <c r="H496" s="32" t="s">
        <v>3285</v>
      </c>
      <c r="I496" s="32" t="s">
        <v>3299</v>
      </c>
      <c r="J496" s="27">
        <v>2</v>
      </c>
      <c r="K496" s="48">
        <v>1</v>
      </c>
      <c r="L496" s="48">
        <v>1</v>
      </c>
      <c r="M496" s="81" t="s">
        <v>3287</v>
      </c>
      <c r="N496" s="27"/>
      <c r="O496" s="27" t="s">
        <v>3288</v>
      </c>
      <c r="P496" s="151" t="s">
        <v>3289</v>
      </c>
      <c r="Q496" s="153" t="s">
        <v>3290</v>
      </c>
      <c r="R496" s="32" t="s">
        <v>3291</v>
      </c>
      <c r="S496" s="81" t="s">
        <v>962</v>
      </c>
      <c r="T496" s="154"/>
      <c r="U496" s="27"/>
      <c r="V496" s="27" t="s">
        <v>134</v>
      </c>
      <c r="W496" s="59">
        <f t="shared" si="22"/>
        <v>12</v>
      </c>
      <c r="X496" s="112"/>
      <c r="Y496" s="112"/>
      <c r="Z496" s="59">
        <v>12</v>
      </c>
      <c r="AA496" s="59"/>
      <c r="AB496" s="81">
        <v>4</v>
      </c>
      <c r="AC496" s="27">
        <v>3</v>
      </c>
      <c r="AD496" s="27" t="s">
        <v>109</v>
      </c>
      <c r="AE496" s="27" t="s">
        <v>109</v>
      </c>
      <c r="AF496" s="27" t="s">
        <v>109</v>
      </c>
      <c r="AG496" s="27" t="s">
        <v>135</v>
      </c>
      <c r="AH496" s="27" t="s">
        <v>109</v>
      </c>
      <c r="AI496" s="27" t="s">
        <v>109</v>
      </c>
      <c r="AJ496" s="27" t="s">
        <v>109</v>
      </c>
      <c r="AL496" s="12" t="s">
        <v>3291</v>
      </c>
    </row>
    <row r="497" s="12" customFormat="1" ht="45" customHeight="1" spans="1:38">
      <c r="A497" s="27">
        <v>414</v>
      </c>
      <c r="B497" s="81"/>
      <c r="C497" s="27" t="s">
        <v>3303</v>
      </c>
      <c r="D497" s="81" t="s">
        <v>3304</v>
      </c>
      <c r="E497" s="27" t="s">
        <v>1748</v>
      </c>
      <c r="F497" s="81" t="s">
        <v>1043</v>
      </c>
      <c r="G497" s="32" t="s">
        <v>3305</v>
      </c>
      <c r="H497" s="32" t="s">
        <v>3285</v>
      </c>
      <c r="I497" s="32" t="s">
        <v>3306</v>
      </c>
      <c r="J497" s="27">
        <v>8</v>
      </c>
      <c r="K497" s="48">
        <v>1</v>
      </c>
      <c r="L497" s="48">
        <v>1</v>
      </c>
      <c r="M497" s="81" t="s">
        <v>3287</v>
      </c>
      <c r="N497" s="27"/>
      <c r="O497" s="27" t="s">
        <v>3288</v>
      </c>
      <c r="P497" s="151" t="s">
        <v>3289</v>
      </c>
      <c r="Q497" s="153" t="s">
        <v>3290</v>
      </c>
      <c r="R497" s="32" t="s">
        <v>3291</v>
      </c>
      <c r="S497" s="81" t="s">
        <v>1043</v>
      </c>
      <c r="T497" s="154"/>
      <c r="U497" s="27"/>
      <c r="V497" s="27" t="s">
        <v>134</v>
      </c>
      <c r="W497" s="59">
        <f t="shared" si="22"/>
        <v>22.5</v>
      </c>
      <c r="X497" s="112"/>
      <c r="Y497" s="112"/>
      <c r="Z497" s="59">
        <v>22.5</v>
      </c>
      <c r="AA497" s="59"/>
      <c r="AB497" s="81">
        <v>18</v>
      </c>
      <c r="AC497" s="27">
        <v>17</v>
      </c>
      <c r="AD497" s="27" t="s">
        <v>109</v>
      </c>
      <c r="AE497" s="27" t="s">
        <v>109</v>
      </c>
      <c r="AF497" s="27" t="s">
        <v>109</v>
      </c>
      <c r="AG497" s="27" t="s">
        <v>135</v>
      </c>
      <c r="AH497" s="27" t="s">
        <v>109</v>
      </c>
      <c r="AI497" s="27" t="s">
        <v>109</v>
      </c>
      <c r="AJ497" s="27" t="s">
        <v>109</v>
      </c>
      <c r="AL497" s="12" t="s">
        <v>3291</v>
      </c>
    </row>
    <row r="498" s="12" customFormat="1" ht="52" customHeight="1" spans="1:38">
      <c r="A498" s="27">
        <v>415</v>
      </c>
      <c r="B498" s="81"/>
      <c r="C498" s="27" t="s">
        <v>3307</v>
      </c>
      <c r="D498" s="81" t="s">
        <v>3308</v>
      </c>
      <c r="E498" s="27" t="s">
        <v>1748</v>
      </c>
      <c r="F498" s="81" t="s">
        <v>1172</v>
      </c>
      <c r="G498" s="32" t="s">
        <v>3309</v>
      </c>
      <c r="H498" s="32" t="s">
        <v>3285</v>
      </c>
      <c r="I498" s="32" t="s">
        <v>3310</v>
      </c>
      <c r="J498" s="27">
        <v>7</v>
      </c>
      <c r="K498" s="48">
        <v>1</v>
      </c>
      <c r="L498" s="48">
        <v>1</v>
      </c>
      <c r="M498" s="81" t="s">
        <v>3287</v>
      </c>
      <c r="N498" s="27"/>
      <c r="O498" s="27" t="s">
        <v>3288</v>
      </c>
      <c r="P498" s="151" t="s">
        <v>3289</v>
      </c>
      <c r="Q498" s="153" t="s">
        <v>3290</v>
      </c>
      <c r="R498" s="32" t="s">
        <v>3291</v>
      </c>
      <c r="S498" s="81" t="s">
        <v>1172</v>
      </c>
      <c r="T498" s="154"/>
      <c r="U498" s="27"/>
      <c r="V498" s="27" t="s">
        <v>134</v>
      </c>
      <c r="W498" s="59">
        <f t="shared" si="22"/>
        <v>3</v>
      </c>
      <c r="X498" s="112"/>
      <c r="Y498" s="112"/>
      <c r="Z498" s="59">
        <v>3</v>
      </c>
      <c r="AA498" s="59"/>
      <c r="AB498" s="81">
        <v>17</v>
      </c>
      <c r="AC498" s="27">
        <v>16</v>
      </c>
      <c r="AD498" s="27" t="s">
        <v>109</v>
      </c>
      <c r="AE498" s="27" t="s">
        <v>109</v>
      </c>
      <c r="AF498" s="27" t="s">
        <v>109</v>
      </c>
      <c r="AG498" s="27" t="s">
        <v>135</v>
      </c>
      <c r="AH498" s="27" t="s">
        <v>109</v>
      </c>
      <c r="AI498" s="27" t="s">
        <v>109</v>
      </c>
      <c r="AJ498" s="27" t="s">
        <v>109</v>
      </c>
      <c r="AL498" s="12" t="s">
        <v>3291</v>
      </c>
    </row>
    <row r="499" s="12" customFormat="1" ht="39" customHeight="1" spans="1:38">
      <c r="A499" s="27">
        <v>416</v>
      </c>
      <c r="B499" s="81"/>
      <c r="C499" s="27" t="s">
        <v>3311</v>
      </c>
      <c r="D499" s="81" t="s">
        <v>3293</v>
      </c>
      <c r="E499" s="27" t="s">
        <v>1748</v>
      </c>
      <c r="F499" s="81" t="s">
        <v>1265</v>
      </c>
      <c r="G499" s="32" t="s">
        <v>3294</v>
      </c>
      <c r="H499" s="32" t="s">
        <v>3285</v>
      </c>
      <c r="I499" s="32" t="s">
        <v>3295</v>
      </c>
      <c r="J499" s="27">
        <v>1</v>
      </c>
      <c r="K499" s="48">
        <v>1</v>
      </c>
      <c r="L499" s="48">
        <v>1</v>
      </c>
      <c r="M499" s="81" t="s">
        <v>3287</v>
      </c>
      <c r="N499" s="27"/>
      <c r="O499" s="27" t="s">
        <v>3288</v>
      </c>
      <c r="P499" s="151" t="s">
        <v>3289</v>
      </c>
      <c r="Q499" s="153" t="s">
        <v>3290</v>
      </c>
      <c r="R499" s="32" t="s">
        <v>3291</v>
      </c>
      <c r="S499" s="81" t="s">
        <v>1265</v>
      </c>
      <c r="T499" s="154"/>
      <c r="U499" s="27"/>
      <c r="V499" s="27" t="s">
        <v>134</v>
      </c>
      <c r="W499" s="59">
        <f t="shared" si="22"/>
        <v>6</v>
      </c>
      <c r="X499" s="112"/>
      <c r="Y499" s="112"/>
      <c r="Z499" s="59">
        <v>6</v>
      </c>
      <c r="AA499" s="59"/>
      <c r="AB499" s="81">
        <v>3</v>
      </c>
      <c r="AC499" s="27">
        <v>3</v>
      </c>
      <c r="AD499" s="27" t="s">
        <v>109</v>
      </c>
      <c r="AE499" s="27" t="s">
        <v>109</v>
      </c>
      <c r="AF499" s="27" t="s">
        <v>109</v>
      </c>
      <c r="AG499" s="27" t="s">
        <v>135</v>
      </c>
      <c r="AH499" s="27" t="s">
        <v>109</v>
      </c>
      <c r="AI499" s="27" t="s">
        <v>109</v>
      </c>
      <c r="AJ499" s="27" t="s">
        <v>109</v>
      </c>
      <c r="AL499" s="12" t="s">
        <v>3291</v>
      </c>
    </row>
    <row r="500" s="12" customFormat="1" ht="44" customHeight="1" spans="1:38">
      <c r="A500" s="27">
        <v>417</v>
      </c>
      <c r="B500" s="81"/>
      <c r="C500" s="27" t="s">
        <v>3312</v>
      </c>
      <c r="D500" s="81" t="s">
        <v>3293</v>
      </c>
      <c r="E500" s="27" t="s">
        <v>1748</v>
      </c>
      <c r="F500" s="27" t="s">
        <v>618</v>
      </c>
      <c r="G500" s="32" t="s">
        <v>3294</v>
      </c>
      <c r="H500" s="32" t="s">
        <v>3285</v>
      </c>
      <c r="I500" s="32" t="s">
        <v>3295</v>
      </c>
      <c r="J500" s="27">
        <v>1</v>
      </c>
      <c r="K500" s="48">
        <v>1</v>
      </c>
      <c r="L500" s="48">
        <v>1</v>
      </c>
      <c r="M500" s="81" t="s">
        <v>3287</v>
      </c>
      <c r="N500" s="27"/>
      <c r="O500" s="27" t="s">
        <v>3288</v>
      </c>
      <c r="P500" s="151" t="s">
        <v>3289</v>
      </c>
      <c r="Q500" s="153" t="s">
        <v>3290</v>
      </c>
      <c r="R500" s="32" t="s">
        <v>3291</v>
      </c>
      <c r="S500" s="27" t="s">
        <v>618</v>
      </c>
      <c r="T500" s="154"/>
      <c r="U500" s="27"/>
      <c r="V500" s="27" t="s">
        <v>134</v>
      </c>
      <c r="W500" s="59">
        <f t="shared" si="22"/>
        <v>1.5</v>
      </c>
      <c r="X500" s="112"/>
      <c r="Y500" s="112"/>
      <c r="Z500" s="59">
        <v>1.5</v>
      </c>
      <c r="AA500" s="59"/>
      <c r="AB500" s="81">
        <v>2</v>
      </c>
      <c r="AC500" s="27">
        <v>2</v>
      </c>
      <c r="AD500" s="27" t="s">
        <v>109</v>
      </c>
      <c r="AE500" s="27" t="s">
        <v>109</v>
      </c>
      <c r="AF500" s="27" t="s">
        <v>109</v>
      </c>
      <c r="AG500" s="27" t="s">
        <v>135</v>
      </c>
      <c r="AH500" s="27" t="s">
        <v>109</v>
      </c>
      <c r="AI500" s="27" t="s">
        <v>109</v>
      </c>
      <c r="AJ500" s="27" t="s">
        <v>109</v>
      </c>
      <c r="AL500" s="12" t="s">
        <v>3291</v>
      </c>
    </row>
    <row r="501" s="12" customFormat="1" ht="45" customHeight="1" spans="1:38">
      <c r="A501" s="27">
        <v>418</v>
      </c>
      <c r="B501" s="81"/>
      <c r="C501" s="27" t="s">
        <v>3313</v>
      </c>
      <c r="D501" s="81" t="s">
        <v>3297</v>
      </c>
      <c r="E501" s="27" t="s">
        <v>1748</v>
      </c>
      <c r="F501" s="81" t="s">
        <v>424</v>
      </c>
      <c r="G501" s="32" t="s">
        <v>3298</v>
      </c>
      <c r="H501" s="32" t="s">
        <v>3285</v>
      </c>
      <c r="I501" s="32" t="s">
        <v>3299</v>
      </c>
      <c r="J501" s="27">
        <v>2</v>
      </c>
      <c r="K501" s="48">
        <v>1</v>
      </c>
      <c r="L501" s="48">
        <v>1</v>
      </c>
      <c r="M501" s="81" t="s">
        <v>3287</v>
      </c>
      <c r="N501" s="27"/>
      <c r="O501" s="27" t="s">
        <v>3288</v>
      </c>
      <c r="P501" s="151" t="s">
        <v>3289</v>
      </c>
      <c r="Q501" s="153" t="s">
        <v>3290</v>
      </c>
      <c r="R501" s="32" t="s">
        <v>3291</v>
      </c>
      <c r="S501" s="81" t="s">
        <v>424</v>
      </c>
      <c r="T501" s="154"/>
      <c r="U501" s="27"/>
      <c r="V501" s="27" t="s">
        <v>134</v>
      </c>
      <c r="W501" s="59">
        <f t="shared" si="22"/>
        <v>13.5</v>
      </c>
      <c r="X501" s="112"/>
      <c r="Y501" s="112"/>
      <c r="Z501" s="59">
        <v>13.5</v>
      </c>
      <c r="AA501" s="59"/>
      <c r="AB501" s="81">
        <v>3</v>
      </c>
      <c r="AC501" s="27">
        <v>3</v>
      </c>
      <c r="AD501" s="27" t="s">
        <v>109</v>
      </c>
      <c r="AE501" s="27" t="s">
        <v>109</v>
      </c>
      <c r="AF501" s="27" t="s">
        <v>109</v>
      </c>
      <c r="AG501" s="27" t="s">
        <v>135</v>
      </c>
      <c r="AH501" s="27" t="s">
        <v>109</v>
      </c>
      <c r="AI501" s="27" t="s">
        <v>109</v>
      </c>
      <c r="AJ501" s="27" t="s">
        <v>109</v>
      </c>
      <c r="AL501" s="12" t="s">
        <v>3291</v>
      </c>
    </row>
    <row r="502" s="12" customFormat="1" ht="45" customHeight="1" spans="1:38">
      <c r="A502" s="27">
        <v>419</v>
      </c>
      <c r="B502" s="81"/>
      <c r="C502" s="27" t="s">
        <v>3314</v>
      </c>
      <c r="D502" s="81" t="s">
        <v>3315</v>
      </c>
      <c r="E502" s="27" t="s">
        <v>1748</v>
      </c>
      <c r="F502" s="27" t="s">
        <v>703</v>
      </c>
      <c r="G502" s="32" t="s">
        <v>3316</v>
      </c>
      <c r="H502" s="32" t="s">
        <v>3285</v>
      </c>
      <c r="I502" s="32" t="s">
        <v>3317</v>
      </c>
      <c r="J502" s="27">
        <v>21</v>
      </c>
      <c r="K502" s="48">
        <v>1</v>
      </c>
      <c r="L502" s="48">
        <v>1</v>
      </c>
      <c r="M502" s="81" t="s">
        <v>3287</v>
      </c>
      <c r="N502" s="27"/>
      <c r="O502" s="27" t="s">
        <v>3288</v>
      </c>
      <c r="P502" s="151" t="s">
        <v>3289</v>
      </c>
      <c r="Q502" s="153" t="s">
        <v>3290</v>
      </c>
      <c r="R502" s="32" t="s">
        <v>3291</v>
      </c>
      <c r="S502" s="27" t="s">
        <v>703</v>
      </c>
      <c r="T502" s="154"/>
      <c r="U502" s="27"/>
      <c r="V502" s="27" t="s">
        <v>134</v>
      </c>
      <c r="W502" s="59">
        <f t="shared" si="22"/>
        <v>55.5</v>
      </c>
      <c r="X502" s="59"/>
      <c r="Y502" s="112"/>
      <c r="Z502" s="59">
        <v>55.5</v>
      </c>
      <c r="AA502" s="59"/>
      <c r="AB502" s="81">
        <v>50</v>
      </c>
      <c r="AC502" s="27">
        <v>16</v>
      </c>
      <c r="AD502" s="27" t="s">
        <v>109</v>
      </c>
      <c r="AE502" s="27" t="s">
        <v>109</v>
      </c>
      <c r="AF502" s="27" t="s">
        <v>109</v>
      </c>
      <c r="AG502" s="27" t="s">
        <v>135</v>
      </c>
      <c r="AH502" s="27" t="s">
        <v>109</v>
      </c>
      <c r="AI502" s="27" t="s">
        <v>109</v>
      </c>
      <c r="AJ502" s="27" t="s">
        <v>109</v>
      </c>
      <c r="AL502" s="12" t="s">
        <v>3291</v>
      </c>
    </row>
    <row r="503" s="12" customFormat="1" ht="52" customHeight="1" spans="1:38">
      <c r="A503" s="27">
        <v>420</v>
      </c>
      <c r="B503" s="81"/>
      <c r="C503" s="27" t="s">
        <v>3318</v>
      </c>
      <c r="D503" s="81" t="s">
        <v>3293</v>
      </c>
      <c r="E503" s="27" t="s">
        <v>1748</v>
      </c>
      <c r="F503" s="81" t="s">
        <v>678</v>
      </c>
      <c r="G503" s="32" t="s">
        <v>3294</v>
      </c>
      <c r="H503" s="32" t="s">
        <v>3285</v>
      </c>
      <c r="I503" s="32" t="s">
        <v>3295</v>
      </c>
      <c r="J503" s="27">
        <v>1</v>
      </c>
      <c r="K503" s="48">
        <v>1</v>
      </c>
      <c r="L503" s="48">
        <v>1</v>
      </c>
      <c r="M503" s="81" t="s">
        <v>3287</v>
      </c>
      <c r="N503" s="27"/>
      <c r="O503" s="27" t="s">
        <v>3288</v>
      </c>
      <c r="P503" s="151" t="s">
        <v>3289</v>
      </c>
      <c r="Q503" s="153" t="s">
        <v>3290</v>
      </c>
      <c r="R503" s="32" t="s">
        <v>3291</v>
      </c>
      <c r="S503" s="81" t="s">
        <v>678</v>
      </c>
      <c r="T503" s="154"/>
      <c r="U503" s="27"/>
      <c r="V503" s="27" t="s">
        <v>134</v>
      </c>
      <c r="W503" s="59">
        <f t="shared" si="22"/>
        <v>3</v>
      </c>
      <c r="X503" s="59"/>
      <c r="Y503" s="112"/>
      <c r="Z503" s="59">
        <v>3</v>
      </c>
      <c r="AA503" s="59"/>
      <c r="AB503" s="81">
        <v>2</v>
      </c>
      <c r="AC503" s="27">
        <v>0</v>
      </c>
      <c r="AD503" s="27" t="s">
        <v>109</v>
      </c>
      <c r="AE503" s="27" t="s">
        <v>109</v>
      </c>
      <c r="AF503" s="27" t="s">
        <v>109</v>
      </c>
      <c r="AG503" s="27" t="s">
        <v>135</v>
      </c>
      <c r="AH503" s="27" t="s">
        <v>109</v>
      </c>
      <c r="AI503" s="27" t="s">
        <v>109</v>
      </c>
      <c r="AJ503" s="27" t="s">
        <v>109</v>
      </c>
      <c r="AL503" s="12" t="s">
        <v>3291</v>
      </c>
    </row>
    <row r="504" s="12" customFormat="1" ht="52" customHeight="1" spans="1:38">
      <c r="A504" s="27">
        <v>421</v>
      </c>
      <c r="B504" s="81"/>
      <c r="C504" s="144" t="s">
        <v>3319</v>
      </c>
      <c r="D504" s="144" t="s">
        <v>3297</v>
      </c>
      <c r="E504" s="28" t="s">
        <v>1748</v>
      </c>
      <c r="F504" s="144" t="s">
        <v>772</v>
      </c>
      <c r="G504" s="145" t="s">
        <v>3298</v>
      </c>
      <c r="H504" s="145" t="s">
        <v>3285</v>
      </c>
      <c r="I504" s="145" t="s">
        <v>3299</v>
      </c>
      <c r="J504" s="28">
        <v>2</v>
      </c>
      <c r="K504" s="141">
        <v>1</v>
      </c>
      <c r="L504" s="141">
        <v>1</v>
      </c>
      <c r="M504" s="144" t="s">
        <v>3287</v>
      </c>
      <c r="N504" s="28"/>
      <c r="O504" s="28" t="s">
        <v>3288</v>
      </c>
      <c r="P504" s="152" t="s">
        <v>3289</v>
      </c>
      <c r="Q504" s="155" t="s">
        <v>3290</v>
      </c>
      <c r="R504" s="145" t="s">
        <v>3291</v>
      </c>
      <c r="S504" s="144" t="s">
        <v>772</v>
      </c>
      <c r="T504" s="28" t="s">
        <v>3320</v>
      </c>
      <c r="U504" s="28">
        <v>5519725</v>
      </c>
      <c r="V504" s="27" t="s">
        <v>134</v>
      </c>
      <c r="W504" s="28">
        <v>6</v>
      </c>
      <c r="X504" s="156"/>
      <c r="Y504" s="157"/>
      <c r="Z504" s="28">
        <v>6</v>
      </c>
      <c r="AA504" s="28"/>
      <c r="AB504" s="144">
        <v>5</v>
      </c>
      <c r="AC504" s="28">
        <v>5</v>
      </c>
      <c r="AD504" s="28" t="s">
        <v>109</v>
      </c>
      <c r="AE504" s="28" t="s">
        <v>109</v>
      </c>
      <c r="AF504" s="28" t="s">
        <v>109</v>
      </c>
      <c r="AG504" s="28" t="s">
        <v>135</v>
      </c>
      <c r="AH504" s="28" t="s">
        <v>109</v>
      </c>
      <c r="AI504" s="28" t="s">
        <v>109</v>
      </c>
      <c r="AJ504" s="28" t="s">
        <v>109</v>
      </c>
      <c r="AL504" s="12" t="s">
        <v>3291</v>
      </c>
    </row>
    <row r="505" s="12" customFormat="1" ht="52" customHeight="1" spans="1:38">
      <c r="A505" s="27">
        <v>422</v>
      </c>
      <c r="B505" s="81"/>
      <c r="C505" s="144" t="s">
        <v>3321</v>
      </c>
      <c r="D505" s="144" t="s">
        <v>3293</v>
      </c>
      <c r="E505" s="28" t="s">
        <v>1748</v>
      </c>
      <c r="F505" s="144" t="s">
        <v>172</v>
      </c>
      <c r="G505" s="145" t="s">
        <v>3294</v>
      </c>
      <c r="H505" s="145" t="s">
        <v>3285</v>
      </c>
      <c r="I505" s="145" t="s">
        <v>3295</v>
      </c>
      <c r="J505" s="28">
        <v>1</v>
      </c>
      <c r="K505" s="141">
        <v>1</v>
      </c>
      <c r="L505" s="141">
        <v>1</v>
      </c>
      <c r="M505" s="144" t="s">
        <v>3287</v>
      </c>
      <c r="N505" s="28"/>
      <c r="O505" s="28" t="s">
        <v>3288</v>
      </c>
      <c r="P505" s="152" t="s">
        <v>3289</v>
      </c>
      <c r="Q505" s="155" t="s">
        <v>3290</v>
      </c>
      <c r="R505" s="145" t="s">
        <v>3291</v>
      </c>
      <c r="S505" s="144" t="s">
        <v>172</v>
      </c>
      <c r="T505" s="28" t="s">
        <v>3320</v>
      </c>
      <c r="U505" s="28">
        <v>5519725</v>
      </c>
      <c r="V505" s="27" t="s">
        <v>134</v>
      </c>
      <c r="W505" s="28">
        <v>1.5</v>
      </c>
      <c r="X505" s="156">
        <v>1.5</v>
      </c>
      <c r="Y505" s="157"/>
      <c r="Z505" s="28"/>
      <c r="AA505" s="28"/>
      <c r="AB505" s="144">
        <v>2</v>
      </c>
      <c r="AC505" s="28">
        <v>2</v>
      </c>
      <c r="AD505" s="28" t="s">
        <v>109</v>
      </c>
      <c r="AE505" s="28" t="s">
        <v>109</v>
      </c>
      <c r="AF505" s="28" t="s">
        <v>109</v>
      </c>
      <c r="AG505" s="28" t="s">
        <v>135</v>
      </c>
      <c r="AH505" s="28" t="s">
        <v>109</v>
      </c>
      <c r="AI505" s="28" t="s">
        <v>109</v>
      </c>
      <c r="AJ505" s="28" t="s">
        <v>109</v>
      </c>
      <c r="AL505" s="12" t="s">
        <v>3291</v>
      </c>
    </row>
    <row r="506" s="12" customFormat="1" ht="52" customHeight="1" spans="1:38">
      <c r="A506" s="27">
        <v>423</v>
      </c>
      <c r="B506" s="81"/>
      <c r="C506" s="144" t="s">
        <v>3322</v>
      </c>
      <c r="D506" s="144" t="s">
        <v>3323</v>
      </c>
      <c r="E506" s="28" t="s">
        <v>1748</v>
      </c>
      <c r="F506" s="144" t="s">
        <v>318</v>
      </c>
      <c r="G506" s="145" t="s">
        <v>3324</v>
      </c>
      <c r="H506" s="145" t="s">
        <v>3285</v>
      </c>
      <c r="I506" s="145" t="s">
        <v>3325</v>
      </c>
      <c r="J506" s="28">
        <v>12</v>
      </c>
      <c r="K506" s="141">
        <v>1</v>
      </c>
      <c r="L506" s="141">
        <v>1</v>
      </c>
      <c r="M506" s="144" t="s">
        <v>3287</v>
      </c>
      <c r="N506" s="28"/>
      <c r="O506" s="28" t="s">
        <v>3288</v>
      </c>
      <c r="P506" s="152" t="s">
        <v>3289</v>
      </c>
      <c r="Q506" s="155" t="s">
        <v>3290</v>
      </c>
      <c r="R506" s="145" t="s">
        <v>3291</v>
      </c>
      <c r="S506" s="144" t="s">
        <v>318</v>
      </c>
      <c r="T506" s="28" t="s">
        <v>3320</v>
      </c>
      <c r="U506" s="28">
        <v>5519725</v>
      </c>
      <c r="V506" s="27" t="s">
        <v>134</v>
      </c>
      <c r="W506" s="28">
        <v>45</v>
      </c>
      <c r="X506" s="156">
        <v>45</v>
      </c>
      <c r="Y506" s="157"/>
      <c r="Z506" s="28"/>
      <c r="AA506" s="28"/>
      <c r="AB506" s="144">
        <v>27</v>
      </c>
      <c r="AC506" s="28">
        <v>9</v>
      </c>
      <c r="AD506" s="28" t="s">
        <v>109</v>
      </c>
      <c r="AE506" s="28" t="s">
        <v>109</v>
      </c>
      <c r="AF506" s="28" t="s">
        <v>109</v>
      </c>
      <c r="AG506" s="28" t="s">
        <v>135</v>
      </c>
      <c r="AH506" s="28" t="s">
        <v>109</v>
      </c>
      <c r="AI506" s="28" t="s">
        <v>109</v>
      </c>
      <c r="AJ506" s="28" t="s">
        <v>109</v>
      </c>
      <c r="AL506" s="12" t="s">
        <v>3291</v>
      </c>
    </row>
    <row r="507" s="12" customFormat="1" ht="52" customHeight="1" spans="1:38">
      <c r="A507" s="27">
        <v>424</v>
      </c>
      <c r="B507" s="81"/>
      <c r="C507" s="144" t="s">
        <v>3326</v>
      </c>
      <c r="D507" s="144" t="s">
        <v>3327</v>
      </c>
      <c r="E507" s="28" t="s">
        <v>1748</v>
      </c>
      <c r="F507" s="144" t="s">
        <v>741</v>
      </c>
      <c r="G507" s="145" t="s">
        <v>3328</v>
      </c>
      <c r="H507" s="145" t="s">
        <v>3285</v>
      </c>
      <c r="I507" s="145" t="s">
        <v>3329</v>
      </c>
      <c r="J507" s="28">
        <v>3</v>
      </c>
      <c r="K507" s="141">
        <v>1</v>
      </c>
      <c r="L507" s="141">
        <v>1</v>
      </c>
      <c r="M507" s="144" t="s">
        <v>3287</v>
      </c>
      <c r="N507" s="28"/>
      <c r="O507" s="28" t="s">
        <v>3288</v>
      </c>
      <c r="P507" s="152" t="s">
        <v>3289</v>
      </c>
      <c r="Q507" s="155" t="s">
        <v>3290</v>
      </c>
      <c r="R507" s="145" t="s">
        <v>3291</v>
      </c>
      <c r="S507" s="144" t="s">
        <v>741</v>
      </c>
      <c r="T507" s="28" t="s">
        <v>3320</v>
      </c>
      <c r="U507" s="28">
        <v>5519725</v>
      </c>
      <c r="V507" s="27" t="s">
        <v>134</v>
      </c>
      <c r="W507" s="28">
        <v>13.5</v>
      </c>
      <c r="X507" s="156"/>
      <c r="Y507" s="157"/>
      <c r="Z507" s="28">
        <v>13.5</v>
      </c>
      <c r="AA507" s="28"/>
      <c r="AB507" s="144">
        <v>4</v>
      </c>
      <c r="AC507" s="28">
        <v>4</v>
      </c>
      <c r="AD507" s="28" t="s">
        <v>109</v>
      </c>
      <c r="AE507" s="28" t="s">
        <v>109</v>
      </c>
      <c r="AF507" s="28" t="s">
        <v>109</v>
      </c>
      <c r="AG507" s="28" t="s">
        <v>135</v>
      </c>
      <c r="AH507" s="28" t="s">
        <v>109</v>
      </c>
      <c r="AI507" s="28" t="s">
        <v>109</v>
      </c>
      <c r="AJ507" s="28" t="s">
        <v>109</v>
      </c>
      <c r="AL507" s="12" t="s">
        <v>3291</v>
      </c>
    </row>
    <row r="508" s="12" customFormat="1" ht="52" customHeight="1" spans="1:38">
      <c r="A508" s="27">
        <v>425</v>
      </c>
      <c r="B508" s="81"/>
      <c r="C508" s="144" t="s">
        <v>3330</v>
      </c>
      <c r="D508" s="144" t="s">
        <v>3331</v>
      </c>
      <c r="E508" s="28" t="s">
        <v>1748</v>
      </c>
      <c r="F508" s="144" t="s">
        <v>153</v>
      </c>
      <c r="G508" s="145" t="s">
        <v>3332</v>
      </c>
      <c r="H508" s="145" t="s">
        <v>3285</v>
      </c>
      <c r="I508" s="145" t="s">
        <v>3301</v>
      </c>
      <c r="J508" s="28">
        <v>4</v>
      </c>
      <c r="K508" s="141">
        <v>1</v>
      </c>
      <c r="L508" s="141">
        <v>1</v>
      </c>
      <c r="M508" s="144" t="s">
        <v>3287</v>
      </c>
      <c r="N508" s="28"/>
      <c r="O508" s="28" t="s">
        <v>3288</v>
      </c>
      <c r="P508" s="152" t="s">
        <v>3289</v>
      </c>
      <c r="Q508" s="155" t="s">
        <v>3290</v>
      </c>
      <c r="R508" s="145" t="s">
        <v>3291</v>
      </c>
      <c r="S508" s="144" t="s">
        <v>153</v>
      </c>
      <c r="T508" s="28" t="s">
        <v>3320</v>
      </c>
      <c r="U508" s="28">
        <v>5519725</v>
      </c>
      <c r="V508" s="27" t="s">
        <v>134</v>
      </c>
      <c r="W508" s="156">
        <v>15</v>
      </c>
      <c r="X508" s="157"/>
      <c r="Y508" s="28"/>
      <c r="Z508" s="28">
        <v>15</v>
      </c>
      <c r="AA508" s="144"/>
      <c r="AB508" s="28">
        <v>15</v>
      </c>
      <c r="AC508" s="28">
        <v>11</v>
      </c>
      <c r="AD508" s="28" t="s">
        <v>109</v>
      </c>
      <c r="AE508" s="28" t="s">
        <v>109</v>
      </c>
      <c r="AF508" s="28" t="s">
        <v>109</v>
      </c>
      <c r="AG508" s="28" t="s">
        <v>135</v>
      </c>
      <c r="AH508" s="28" t="s">
        <v>109</v>
      </c>
      <c r="AI508" s="28" t="s">
        <v>109</v>
      </c>
      <c r="AJ508" s="28" t="s">
        <v>109</v>
      </c>
      <c r="AL508" s="12" t="s">
        <v>3291</v>
      </c>
    </row>
    <row r="509" s="9" customFormat="1" ht="35" customHeight="1" spans="1:36">
      <c r="A509" s="25"/>
      <c r="B509" s="26" t="s">
        <v>34</v>
      </c>
      <c r="C509" s="25"/>
      <c r="D509" s="25"/>
      <c r="E509" s="25"/>
      <c r="F509" s="25"/>
      <c r="G509" s="25"/>
      <c r="H509" s="25"/>
      <c r="I509" s="25"/>
      <c r="J509" s="25"/>
      <c r="K509" s="25"/>
      <c r="L509" s="25"/>
      <c r="M509" s="25"/>
      <c r="N509" s="25"/>
      <c r="O509" s="25"/>
      <c r="P509" s="25"/>
      <c r="Q509" s="25"/>
      <c r="R509" s="25"/>
      <c r="S509" s="25"/>
      <c r="T509" s="25"/>
      <c r="U509" s="25"/>
      <c r="V509" s="25"/>
      <c r="W509" s="55">
        <f>W510+W512</f>
        <v>5303.9</v>
      </c>
      <c r="X509" s="55">
        <f>X510+X512</f>
        <v>300</v>
      </c>
      <c r="Y509" s="55">
        <f>Y510+Y512</f>
        <v>0</v>
      </c>
      <c r="Z509" s="55">
        <f>Z510+Z512</f>
        <v>5003.9</v>
      </c>
      <c r="AA509" s="55">
        <f>AA510+AA512</f>
        <v>0</v>
      </c>
      <c r="AB509" s="25"/>
      <c r="AC509" s="25"/>
      <c r="AD509" s="25"/>
      <c r="AE509" s="25"/>
      <c r="AF509" s="25"/>
      <c r="AG509" s="25"/>
      <c r="AH509" s="25"/>
      <c r="AI509" s="25"/>
      <c r="AJ509" s="25"/>
    </row>
    <row r="510" s="9" customFormat="1" ht="40.5" spans="1:36">
      <c r="A510" s="25"/>
      <c r="B510" s="26" t="s">
        <v>3333</v>
      </c>
      <c r="C510" s="25"/>
      <c r="D510" s="25"/>
      <c r="E510" s="25"/>
      <c r="F510" s="25"/>
      <c r="G510" s="25"/>
      <c r="H510" s="25"/>
      <c r="I510" s="25"/>
      <c r="J510" s="25"/>
      <c r="K510" s="25"/>
      <c r="L510" s="25"/>
      <c r="M510" s="25"/>
      <c r="N510" s="25"/>
      <c r="O510" s="25"/>
      <c r="P510" s="25"/>
      <c r="Q510" s="25"/>
      <c r="R510" s="25"/>
      <c r="S510" s="25"/>
      <c r="T510" s="25"/>
      <c r="U510" s="25"/>
      <c r="V510" s="25"/>
      <c r="W510" s="55">
        <f>X510+Y510+Z510+AA510</f>
        <v>300</v>
      </c>
      <c r="X510" s="55">
        <f>SUM(X511)</f>
        <v>300</v>
      </c>
      <c r="Y510" s="55">
        <f>SUM(Y511)</f>
        <v>0</v>
      </c>
      <c r="Z510" s="55">
        <f>SUM(Z511)</f>
        <v>0</v>
      </c>
      <c r="AA510" s="55">
        <f>SUM(AA511)</f>
        <v>0</v>
      </c>
      <c r="AB510" s="25"/>
      <c r="AC510" s="25"/>
      <c r="AD510" s="25"/>
      <c r="AE510" s="25"/>
      <c r="AF510" s="25"/>
      <c r="AG510" s="25"/>
      <c r="AH510" s="25"/>
      <c r="AI510" s="25"/>
      <c r="AJ510" s="25"/>
    </row>
    <row r="511" s="12" customFormat="1" ht="53" customHeight="1" spans="1:38">
      <c r="A511" s="27">
        <v>426</v>
      </c>
      <c r="B511" s="27"/>
      <c r="C511" s="27" t="s">
        <v>3334</v>
      </c>
      <c r="D511" s="27" t="s">
        <v>3335</v>
      </c>
      <c r="E511" s="27" t="s">
        <v>92</v>
      </c>
      <c r="F511" s="27" t="s">
        <v>131</v>
      </c>
      <c r="G511" s="27" t="s">
        <v>3336</v>
      </c>
      <c r="H511" s="32"/>
      <c r="I511" s="27"/>
      <c r="J511" s="27"/>
      <c r="K511" s="27"/>
      <c r="L511" s="27"/>
      <c r="M511" s="27"/>
      <c r="N511" s="27"/>
      <c r="O511" s="27"/>
      <c r="P511" s="27"/>
      <c r="Q511" s="27"/>
      <c r="R511" s="27" t="s">
        <v>133</v>
      </c>
      <c r="S511" s="27" t="s">
        <v>133</v>
      </c>
      <c r="T511" s="27" t="s">
        <v>1770</v>
      </c>
      <c r="U511" s="27">
        <v>5512258</v>
      </c>
      <c r="V511" s="27" t="s">
        <v>134</v>
      </c>
      <c r="W511" s="59">
        <f t="shared" ref="W511:W526" si="23">SUM(X511:AA511)</f>
        <v>300</v>
      </c>
      <c r="X511" s="59">
        <v>300</v>
      </c>
      <c r="Y511" s="59"/>
      <c r="Z511" s="59"/>
      <c r="AA511" s="59"/>
      <c r="AB511" s="27">
        <v>1000</v>
      </c>
      <c r="AC511" s="27">
        <v>1000</v>
      </c>
      <c r="AD511" s="27" t="s">
        <v>109</v>
      </c>
      <c r="AE511" s="27" t="s">
        <v>135</v>
      </c>
      <c r="AF511" s="27" t="s">
        <v>109</v>
      </c>
      <c r="AG511" s="27" t="s">
        <v>109</v>
      </c>
      <c r="AH511" s="27" t="s">
        <v>109</v>
      </c>
      <c r="AI511" s="27" t="s">
        <v>109</v>
      </c>
      <c r="AJ511" s="27" t="s">
        <v>109</v>
      </c>
      <c r="AL511" s="12" t="s">
        <v>133</v>
      </c>
    </row>
    <row r="512" s="9" customFormat="1" ht="27" spans="1:36">
      <c r="A512" s="25"/>
      <c r="B512" s="26" t="s">
        <v>3337</v>
      </c>
      <c r="C512" s="25"/>
      <c r="D512" s="25"/>
      <c r="E512" s="25"/>
      <c r="F512" s="25"/>
      <c r="G512" s="25"/>
      <c r="H512" s="25"/>
      <c r="I512" s="25"/>
      <c r="J512" s="25"/>
      <c r="K512" s="25"/>
      <c r="L512" s="25"/>
      <c r="M512" s="25"/>
      <c r="N512" s="25"/>
      <c r="O512" s="25"/>
      <c r="P512" s="25"/>
      <c r="Q512" s="25"/>
      <c r="R512" s="25"/>
      <c r="S512" s="25"/>
      <c r="T512" s="25"/>
      <c r="U512" s="25"/>
      <c r="V512" s="25"/>
      <c r="W512" s="55">
        <f>X512+Y512+Z512+AA512</f>
        <v>5003.9</v>
      </c>
      <c r="X512" s="55">
        <f>SUM(X513:X526)</f>
        <v>0</v>
      </c>
      <c r="Y512" s="55">
        <f>SUM(Y513:Y526)</f>
        <v>0</v>
      </c>
      <c r="Z512" s="55">
        <f>SUM(Z513:Z526)</f>
        <v>5003.9</v>
      </c>
      <c r="AA512" s="55">
        <f>SUM(AA513:AA526)</f>
        <v>0</v>
      </c>
      <c r="AB512" s="25"/>
      <c r="AC512" s="25"/>
      <c r="AD512" s="25"/>
      <c r="AE512" s="25"/>
      <c r="AF512" s="25"/>
      <c r="AG512" s="25"/>
      <c r="AH512" s="25"/>
      <c r="AI512" s="25"/>
      <c r="AJ512" s="25"/>
    </row>
    <row r="513" s="12" customFormat="1" ht="40" customHeight="1" spans="1:38">
      <c r="A513" s="27">
        <v>427</v>
      </c>
      <c r="B513" s="27"/>
      <c r="C513" s="27" t="s">
        <v>3338</v>
      </c>
      <c r="D513" s="32" t="s">
        <v>3339</v>
      </c>
      <c r="E513" s="27"/>
      <c r="F513" s="27" t="s">
        <v>446</v>
      </c>
      <c r="G513" s="32" t="s">
        <v>3340</v>
      </c>
      <c r="H513" s="32" t="s">
        <v>3340</v>
      </c>
      <c r="I513" s="32" t="s">
        <v>3340</v>
      </c>
      <c r="J513" s="27" t="s">
        <v>3341</v>
      </c>
      <c r="K513" s="27" t="s">
        <v>3342</v>
      </c>
      <c r="L513" s="27" t="s">
        <v>3343</v>
      </c>
      <c r="M513" s="27" t="s">
        <v>3344</v>
      </c>
      <c r="N513" s="27" t="s">
        <v>3345</v>
      </c>
      <c r="O513" s="27" t="s">
        <v>3346</v>
      </c>
      <c r="P513" s="27" t="s">
        <v>3347</v>
      </c>
      <c r="Q513" s="27" t="s">
        <v>3348</v>
      </c>
      <c r="R513" s="27" t="s">
        <v>3349</v>
      </c>
      <c r="S513" s="27" t="s">
        <v>3349</v>
      </c>
      <c r="T513" s="27" t="s">
        <v>3349</v>
      </c>
      <c r="U513" s="60" t="s">
        <v>3350</v>
      </c>
      <c r="V513" s="27" t="s">
        <v>134</v>
      </c>
      <c r="W513" s="59">
        <f t="shared" si="23"/>
        <v>378.095</v>
      </c>
      <c r="X513" s="59"/>
      <c r="Y513" s="59"/>
      <c r="Z513" s="59">
        <v>378.095</v>
      </c>
      <c r="AA513" s="59"/>
      <c r="AB513" s="32">
        <v>6149</v>
      </c>
      <c r="AC513" s="32">
        <v>5376</v>
      </c>
      <c r="AD513" s="27" t="s">
        <v>109</v>
      </c>
      <c r="AE513" s="27" t="s">
        <v>258</v>
      </c>
      <c r="AF513" s="27" t="s">
        <v>109</v>
      </c>
      <c r="AG513" s="27" t="s">
        <v>109</v>
      </c>
      <c r="AH513" s="27"/>
      <c r="AI513" s="27" t="s">
        <v>109</v>
      </c>
      <c r="AJ513" s="27"/>
      <c r="AL513" s="12" t="s">
        <v>3349</v>
      </c>
    </row>
    <row r="514" s="12" customFormat="1" ht="40" customHeight="1" spans="1:38">
      <c r="A514" s="27">
        <v>428</v>
      </c>
      <c r="B514" s="27"/>
      <c r="C514" s="27" t="s">
        <v>3351</v>
      </c>
      <c r="D514" s="32" t="s">
        <v>3339</v>
      </c>
      <c r="E514" s="27"/>
      <c r="F514" s="27" t="s">
        <v>446</v>
      </c>
      <c r="G514" s="32" t="s">
        <v>3340</v>
      </c>
      <c r="H514" s="32" t="s">
        <v>3340</v>
      </c>
      <c r="I514" s="32" t="s">
        <v>3340</v>
      </c>
      <c r="J514" s="27" t="s">
        <v>3341</v>
      </c>
      <c r="K514" s="27" t="s">
        <v>3342</v>
      </c>
      <c r="L514" s="27" t="s">
        <v>3352</v>
      </c>
      <c r="M514" s="27" t="s">
        <v>3344</v>
      </c>
      <c r="N514" s="27" t="s">
        <v>3345</v>
      </c>
      <c r="O514" s="27" t="s">
        <v>3346</v>
      </c>
      <c r="P514" s="27" t="s">
        <v>3347</v>
      </c>
      <c r="Q514" s="27" t="s">
        <v>3348</v>
      </c>
      <c r="R514" s="27" t="s">
        <v>3349</v>
      </c>
      <c r="S514" s="27" t="s">
        <v>3349</v>
      </c>
      <c r="T514" s="27" t="s">
        <v>3349</v>
      </c>
      <c r="U514" s="60" t="s">
        <v>3350</v>
      </c>
      <c r="V514" s="27" t="s">
        <v>134</v>
      </c>
      <c r="W514" s="59">
        <f t="shared" si="23"/>
        <v>378.095</v>
      </c>
      <c r="X514" s="59"/>
      <c r="Y514" s="59"/>
      <c r="Z514" s="59">
        <v>378.095</v>
      </c>
      <c r="AA514" s="59"/>
      <c r="AB514" s="32">
        <v>6149</v>
      </c>
      <c r="AC514" s="32">
        <v>5376</v>
      </c>
      <c r="AD514" s="27" t="s">
        <v>109</v>
      </c>
      <c r="AE514" s="27" t="s">
        <v>258</v>
      </c>
      <c r="AF514" s="27" t="s">
        <v>109</v>
      </c>
      <c r="AG514" s="27" t="s">
        <v>109</v>
      </c>
      <c r="AH514" s="27"/>
      <c r="AI514" s="27" t="s">
        <v>109</v>
      </c>
      <c r="AJ514" s="27"/>
      <c r="AL514" s="12" t="s">
        <v>3349</v>
      </c>
    </row>
    <row r="515" s="12" customFormat="1" ht="52" customHeight="1" spans="1:38">
      <c r="A515" s="27">
        <v>429</v>
      </c>
      <c r="B515" s="27"/>
      <c r="C515" s="27" t="s">
        <v>3353</v>
      </c>
      <c r="D515" s="32" t="s">
        <v>3354</v>
      </c>
      <c r="E515" s="27"/>
      <c r="F515" s="27" t="s">
        <v>446</v>
      </c>
      <c r="G515" s="32" t="s">
        <v>3355</v>
      </c>
      <c r="H515" s="32" t="s">
        <v>3355</v>
      </c>
      <c r="I515" s="32" t="s">
        <v>3355</v>
      </c>
      <c r="J515" s="27" t="s">
        <v>3356</v>
      </c>
      <c r="K515" s="27" t="s">
        <v>3357</v>
      </c>
      <c r="L515" s="27" t="s">
        <v>3343</v>
      </c>
      <c r="M515" s="27" t="s">
        <v>3358</v>
      </c>
      <c r="N515" s="27" t="s">
        <v>3359</v>
      </c>
      <c r="O515" s="27" t="s">
        <v>3360</v>
      </c>
      <c r="P515" s="27" t="s">
        <v>3361</v>
      </c>
      <c r="Q515" s="27" t="s">
        <v>3348</v>
      </c>
      <c r="R515" s="27" t="s">
        <v>3349</v>
      </c>
      <c r="S515" s="27" t="s">
        <v>3349</v>
      </c>
      <c r="T515" s="27" t="s">
        <v>3349</v>
      </c>
      <c r="U515" s="60" t="s">
        <v>3350</v>
      </c>
      <c r="V515" s="27" t="s">
        <v>134</v>
      </c>
      <c r="W515" s="59">
        <f t="shared" si="23"/>
        <v>1117.58</v>
      </c>
      <c r="X515" s="59"/>
      <c r="Y515" s="59"/>
      <c r="Z515" s="59">
        <v>1117.58</v>
      </c>
      <c r="AA515" s="59"/>
      <c r="AB515" s="32">
        <v>10514</v>
      </c>
      <c r="AC515" s="32">
        <v>2802</v>
      </c>
      <c r="AD515" s="27" t="s">
        <v>109</v>
      </c>
      <c r="AE515" s="27" t="s">
        <v>258</v>
      </c>
      <c r="AF515" s="27" t="s">
        <v>109</v>
      </c>
      <c r="AG515" s="27" t="s">
        <v>109</v>
      </c>
      <c r="AH515" s="27"/>
      <c r="AI515" s="27" t="s">
        <v>109</v>
      </c>
      <c r="AJ515" s="27"/>
      <c r="AL515" s="12" t="s">
        <v>3349</v>
      </c>
    </row>
    <row r="516" s="12" customFormat="1" ht="55" customHeight="1" spans="1:38">
      <c r="A516" s="27">
        <v>430</v>
      </c>
      <c r="B516" s="27"/>
      <c r="C516" s="27" t="s">
        <v>3362</v>
      </c>
      <c r="D516" s="32" t="s">
        <v>3354</v>
      </c>
      <c r="E516" s="27"/>
      <c r="F516" s="27" t="s">
        <v>446</v>
      </c>
      <c r="G516" s="32" t="s">
        <v>3355</v>
      </c>
      <c r="H516" s="32" t="s">
        <v>3355</v>
      </c>
      <c r="I516" s="32" t="s">
        <v>3355</v>
      </c>
      <c r="J516" s="27" t="s">
        <v>3356</v>
      </c>
      <c r="K516" s="27" t="s">
        <v>3357</v>
      </c>
      <c r="L516" s="27" t="s">
        <v>3352</v>
      </c>
      <c r="M516" s="27" t="s">
        <v>3358</v>
      </c>
      <c r="N516" s="27" t="s">
        <v>3359</v>
      </c>
      <c r="O516" s="27" t="s">
        <v>3360</v>
      </c>
      <c r="P516" s="27" t="s">
        <v>3361</v>
      </c>
      <c r="Q516" s="27" t="s">
        <v>3348</v>
      </c>
      <c r="R516" s="27" t="s">
        <v>3349</v>
      </c>
      <c r="S516" s="27" t="s">
        <v>3349</v>
      </c>
      <c r="T516" s="27" t="s">
        <v>3349</v>
      </c>
      <c r="U516" s="60" t="s">
        <v>3350</v>
      </c>
      <c r="V516" s="27" t="s">
        <v>134</v>
      </c>
      <c r="W516" s="59">
        <f t="shared" si="23"/>
        <v>1117.58</v>
      </c>
      <c r="X516" s="59"/>
      <c r="Y516" s="59"/>
      <c r="Z516" s="59">
        <v>1117.58</v>
      </c>
      <c r="AA516" s="59"/>
      <c r="AB516" s="32">
        <v>10514</v>
      </c>
      <c r="AC516" s="32">
        <v>2802</v>
      </c>
      <c r="AD516" s="27" t="s">
        <v>109</v>
      </c>
      <c r="AE516" s="27" t="s">
        <v>258</v>
      </c>
      <c r="AF516" s="27" t="s">
        <v>109</v>
      </c>
      <c r="AG516" s="27" t="s">
        <v>109</v>
      </c>
      <c r="AH516" s="27"/>
      <c r="AI516" s="27" t="s">
        <v>109</v>
      </c>
      <c r="AJ516" s="27"/>
      <c r="AL516" s="12" t="s">
        <v>3349</v>
      </c>
    </row>
    <row r="517" s="12" customFormat="1" ht="55" customHeight="1" spans="1:38">
      <c r="A517" s="27">
        <v>431</v>
      </c>
      <c r="B517" s="27"/>
      <c r="C517" s="27" t="s">
        <v>3363</v>
      </c>
      <c r="D517" s="32" t="s">
        <v>3364</v>
      </c>
      <c r="E517" s="27"/>
      <c r="F517" s="27" t="s">
        <v>446</v>
      </c>
      <c r="G517" s="32" t="s">
        <v>3365</v>
      </c>
      <c r="H517" s="32" t="s">
        <v>3365</v>
      </c>
      <c r="I517" s="32" t="s">
        <v>3365</v>
      </c>
      <c r="J517" s="27" t="s">
        <v>3366</v>
      </c>
      <c r="K517" s="27" t="s">
        <v>3367</v>
      </c>
      <c r="L517" s="27" t="s">
        <v>3343</v>
      </c>
      <c r="M517" s="27" t="s">
        <v>3368</v>
      </c>
      <c r="N517" s="27" t="s">
        <v>3345</v>
      </c>
      <c r="O517" s="27" t="s">
        <v>3369</v>
      </c>
      <c r="P517" s="27" t="s">
        <v>3347</v>
      </c>
      <c r="Q517" s="27" t="s">
        <v>3348</v>
      </c>
      <c r="R517" s="27" t="s">
        <v>3349</v>
      </c>
      <c r="S517" s="27" t="s">
        <v>3349</v>
      </c>
      <c r="T517" s="27" t="s">
        <v>3349</v>
      </c>
      <c r="U517" s="60" t="s">
        <v>3350</v>
      </c>
      <c r="V517" s="27" t="s">
        <v>134</v>
      </c>
      <c r="W517" s="59">
        <f t="shared" si="23"/>
        <v>112.125</v>
      </c>
      <c r="X517" s="59"/>
      <c r="Y517" s="59"/>
      <c r="Z517" s="59">
        <v>112.125</v>
      </c>
      <c r="AA517" s="59"/>
      <c r="AB517" s="32">
        <v>2800</v>
      </c>
      <c r="AC517" s="32">
        <v>2800</v>
      </c>
      <c r="AD517" s="27" t="s">
        <v>109</v>
      </c>
      <c r="AE517" s="27" t="s">
        <v>258</v>
      </c>
      <c r="AF517" s="27" t="s">
        <v>109</v>
      </c>
      <c r="AG517" s="27" t="s">
        <v>109</v>
      </c>
      <c r="AH517" s="27"/>
      <c r="AI517" s="27" t="s">
        <v>109</v>
      </c>
      <c r="AJ517" s="27"/>
      <c r="AL517" s="12" t="s">
        <v>3349</v>
      </c>
    </row>
    <row r="518" s="12" customFormat="1" ht="66" customHeight="1" spans="1:38">
      <c r="A518" s="27">
        <v>432</v>
      </c>
      <c r="B518" s="27"/>
      <c r="C518" s="27" t="s">
        <v>3370</v>
      </c>
      <c r="D518" s="32" t="s">
        <v>3364</v>
      </c>
      <c r="E518" s="27"/>
      <c r="F518" s="27" t="s">
        <v>446</v>
      </c>
      <c r="G518" s="32" t="s">
        <v>3365</v>
      </c>
      <c r="H518" s="32" t="s">
        <v>3365</v>
      </c>
      <c r="I518" s="32" t="s">
        <v>3365</v>
      </c>
      <c r="J518" s="27" t="s">
        <v>3366</v>
      </c>
      <c r="K518" s="27" t="s">
        <v>3367</v>
      </c>
      <c r="L518" s="27" t="s">
        <v>3371</v>
      </c>
      <c r="M518" s="27" t="s">
        <v>3368</v>
      </c>
      <c r="N518" s="27" t="s">
        <v>3345</v>
      </c>
      <c r="O518" s="27" t="s">
        <v>3369</v>
      </c>
      <c r="P518" s="27" t="s">
        <v>3347</v>
      </c>
      <c r="Q518" s="27" t="s">
        <v>3348</v>
      </c>
      <c r="R518" s="27" t="s">
        <v>3349</v>
      </c>
      <c r="S518" s="27" t="s">
        <v>3349</v>
      </c>
      <c r="T518" s="27" t="s">
        <v>3349</v>
      </c>
      <c r="U518" s="60" t="s">
        <v>3350</v>
      </c>
      <c r="V518" s="27" t="s">
        <v>134</v>
      </c>
      <c r="W518" s="59">
        <f t="shared" si="23"/>
        <v>112.125</v>
      </c>
      <c r="X518" s="59"/>
      <c r="Y518" s="59"/>
      <c r="Z518" s="59">
        <v>112.125</v>
      </c>
      <c r="AA518" s="59"/>
      <c r="AB518" s="32">
        <v>2800</v>
      </c>
      <c r="AC518" s="32">
        <v>2800</v>
      </c>
      <c r="AD518" s="27" t="s">
        <v>109</v>
      </c>
      <c r="AE518" s="27" t="s">
        <v>258</v>
      </c>
      <c r="AF518" s="27" t="s">
        <v>109</v>
      </c>
      <c r="AG518" s="27" t="s">
        <v>109</v>
      </c>
      <c r="AH518" s="27"/>
      <c r="AI518" s="27" t="s">
        <v>109</v>
      </c>
      <c r="AJ518" s="27"/>
      <c r="AL518" s="12" t="s">
        <v>3349</v>
      </c>
    </row>
    <row r="519" s="12" customFormat="1" ht="62" customHeight="1" spans="1:38">
      <c r="A519" s="27">
        <v>433</v>
      </c>
      <c r="B519" s="27"/>
      <c r="C519" s="27" t="s">
        <v>3372</v>
      </c>
      <c r="D519" s="32" t="s">
        <v>3373</v>
      </c>
      <c r="E519" s="27"/>
      <c r="F519" s="27" t="s">
        <v>446</v>
      </c>
      <c r="G519" s="27" t="s">
        <v>3374</v>
      </c>
      <c r="H519" s="27" t="s">
        <v>3374</v>
      </c>
      <c r="I519" s="27" t="s">
        <v>3374</v>
      </c>
      <c r="J519" s="27" t="s">
        <v>3375</v>
      </c>
      <c r="K519" s="27" t="s">
        <v>3376</v>
      </c>
      <c r="L519" s="27" t="s">
        <v>3343</v>
      </c>
      <c r="M519" s="27" t="s">
        <v>3377</v>
      </c>
      <c r="N519" s="27" t="s">
        <v>3378</v>
      </c>
      <c r="O519" s="27" t="s">
        <v>3379</v>
      </c>
      <c r="P519" s="27" t="s">
        <v>3380</v>
      </c>
      <c r="Q519" s="27" t="s">
        <v>3348</v>
      </c>
      <c r="R519" s="27" t="s">
        <v>3349</v>
      </c>
      <c r="S519" s="27" t="s">
        <v>3349</v>
      </c>
      <c r="T519" s="27" t="s">
        <v>3349</v>
      </c>
      <c r="U519" s="60" t="s">
        <v>3350</v>
      </c>
      <c r="V519" s="27" t="s">
        <v>134</v>
      </c>
      <c r="W519" s="59">
        <f t="shared" si="23"/>
        <v>451</v>
      </c>
      <c r="X519" s="59"/>
      <c r="Y519" s="59"/>
      <c r="Z519" s="59">
        <v>451</v>
      </c>
      <c r="AA519" s="59"/>
      <c r="AB519" s="27">
        <v>11176</v>
      </c>
      <c r="AC519" s="27">
        <v>6127</v>
      </c>
      <c r="AD519" s="27" t="s">
        <v>109</v>
      </c>
      <c r="AE519" s="27" t="s">
        <v>258</v>
      </c>
      <c r="AF519" s="27" t="s">
        <v>109</v>
      </c>
      <c r="AG519" s="27" t="s">
        <v>109</v>
      </c>
      <c r="AH519" s="27"/>
      <c r="AI519" s="27" t="s">
        <v>109</v>
      </c>
      <c r="AJ519" s="27"/>
      <c r="AL519" s="12" t="s">
        <v>3349</v>
      </c>
    </row>
    <row r="520" s="12" customFormat="1" ht="57" customHeight="1" spans="1:38">
      <c r="A520" s="27">
        <v>434</v>
      </c>
      <c r="B520" s="27"/>
      <c r="C520" s="27" t="s">
        <v>3381</v>
      </c>
      <c r="D520" s="32" t="s">
        <v>3373</v>
      </c>
      <c r="E520" s="27"/>
      <c r="F520" s="27" t="s">
        <v>446</v>
      </c>
      <c r="G520" s="32" t="s">
        <v>3374</v>
      </c>
      <c r="H520" s="32" t="s">
        <v>3374</v>
      </c>
      <c r="I520" s="32" t="s">
        <v>3374</v>
      </c>
      <c r="J520" s="27" t="s">
        <v>3375</v>
      </c>
      <c r="K520" s="27" t="s">
        <v>3376</v>
      </c>
      <c r="L520" s="27" t="s">
        <v>3352</v>
      </c>
      <c r="M520" s="27" t="s">
        <v>3377</v>
      </c>
      <c r="N520" s="27" t="s">
        <v>3378</v>
      </c>
      <c r="O520" s="27" t="s">
        <v>3379</v>
      </c>
      <c r="P520" s="27" t="s">
        <v>3380</v>
      </c>
      <c r="Q520" s="27" t="s">
        <v>3348</v>
      </c>
      <c r="R520" s="27" t="s">
        <v>3349</v>
      </c>
      <c r="S520" s="27" t="s">
        <v>3349</v>
      </c>
      <c r="T520" s="27" t="s">
        <v>3349</v>
      </c>
      <c r="U520" s="60" t="s">
        <v>3350</v>
      </c>
      <c r="V520" s="27" t="s">
        <v>134</v>
      </c>
      <c r="W520" s="59">
        <f t="shared" si="23"/>
        <v>451</v>
      </c>
      <c r="X520" s="59"/>
      <c r="Y520" s="59"/>
      <c r="Z520" s="59">
        <v>451</v>
      </c>
      <c r="AA520" s="59"/>
      <c r="AB520" s="32">
        <v>11176</v>
      </c>
      <c r="AC520" s="32">
        <v>6127</v>
      </c>
      <c r="AD520" s="27" t="s">
        <v>109</v>
      </c>
      <c r="AE520" s="27" t="s">
        <v>258</v>
      </c>
      <c r="AF520" s="27" t="s">
        <v>109</v>
      </c>
      <c r="AG520" s="27" t="s">
        <v>109</v>
      </c>
      <c r="AH520" s="27"/>
      <c r="AI520" s="27" t="s">
        <v>109</v>
      </c>
      <c r="AJ520" s="27"/>
      <c r="AL520" s="12" t="s">
        <v>3349</v>
      </c>
    </row>
    <row r="521" s="12" customFormat="1" ht="48" customHeight="1" spans="1:38">
      <c r="A521" s="27">
        <v>435</v>
      </c>
      <c r="B521" s="27"/>
      <c r="C521" s="27" t="s">
        <v>3382</v>
      </c>
      <c r="D521" s="32" t="s">
        <v>3383</v>
      </c>
      <c r="E521" s="27"/>
      <c r="F521" s="27" t="s">
        <v>446</v>
      </c>
      <c r="G521" s="27" t="s">
        <v>3384</v>
      </c>
      <c r="H521" s="27" t="s">
        <v>3384</v>
      </c>
      <c r="I521" s="27" t="s">
        <v>3384</v>
      </c>
      <c r="J521" s="27" t="s">
        <v>3356</v>
      </c>
      <c r="K521" s="27" t="s">
        <v>3385</v>
      </c>
      <c r="L521" s="27" t="s">
        <v>3343</v>
      </c>
      <c r="M521" s="27" t="s">
        <v>3386</v>
      </c>
      <c r="N521" s="27" t="s">
        <v>3387</v>
      </c>
      <c r="O521" s="27" t="s">
        <v>3388</v>
      </c>
      <c r="P521" s="27" t="s">
        <v>3389</v>
      </c>
      <c r="Q521" s="27" t="s">
        <v>3348</v>
      </c>
      <c r="R521" s="27" t="s">
        <v>3349</v>
      </c>
      <c r="S521" s="27" t="s">
        <v>3349</v>
      </c>
      <c r="T521" s="27" t="s">
        <v>3349</v>
      </c>
      <c r="U521" s="60" t="s">
        <v>3350</v>
      </c>
      <c r="V521" s="27" t="s">
        <v>134</v>
      </c>
      <c r="W521" s="59">
        <f t="shared" si="23"/>
        <v>247.875</v>
      </c>
      <c r="X521" s="59"/>
      <c r="Y521" s="59"/>
      <c r="Z521" s="59">
        <v>247.875</v>
      </c>
      <c r="AA521" s="59"/>
      <c r="AB521" s="27">
        <v>2802</v>
      </c>
      <c r="AC521" s="27">
        <v>2802</v>
      </c>
      <c r="AD521" s="27" t="s">
        <v>109</v>
      </c>
      <c r="AE521" s="27" t="s">
        <v>258</v>
      </c>
      <c r="AF521" s="27" t="s">
        <v>109</v>
      </c>
      <c r="AG521" s="27" t="s">
        <v>109</v>
      </c>
      <c r="AH521" s="27"/>
      <c r="AI521" s="27" t="s">
        <v>109</v>
      </c>
      <c r="AJ521" s="27"/>
      <c r="AL521" s="12" t="s">
        <v>3349</v>
      </c>
    </row>
    <row r="522" s="12" customFormat="1" ht="44" customHeight="1" spans="1:38">
      <c r="A522" s="27">
        <v>436</v>
      </c>
      <c r="B522" s="27"/>
      <c r="C522" s="27" t="s">
        <v>3390</v>
      </c>
      <c r="D522" s="32" t="s">
        <v>3383</v>
      </c>
      <c r="E522" s="27"/>
      <c r="F522" s="27" t="s">
        <v>446</v>
      </c>
      <c r="G522" s="32" t="s">
        <v>3384</v>
      </c>
      <c r="H522" s="32" t="s">
        <v>3384</v>
      </c>
      <c r="I522" s="32" t="s">
        <v>3384</v>
      </c>
      <c r="J522" s="32" t="s">
        <v>3356</v>
      </c>
      <c r="K522" s="32" t="s">
        <v>3385</v>
      </c>
      <c r="L522" s="32" t="s">
        <v>3352</v>
      </c>
      <c r="M522" s="32" t="s">
        <v>3386</v>
      </c>
      <c r="N522" s="32" t="s">
        <v>3387</v>
      </c>
      <c r="O522" s="32" t="s">
        <v>3391</v>
      </c>
      <c r="P522" s="32" t="s">
        <v>3389</v>
      </c>
      <c r="Q522" s="32" t="s">
        <v>3392</v>
      </c>
      <c r="R522" s="32" t="s">
        <v>3349</v>
      </c>
      <c r="S522" s="32" t="s">
        <v>3349</v>
      </c>
      <c r="T522" s="32" t="s">
        <v>3349</v>
      </c>
      <c r="U522" s="159" t="s">
        <v>3350</v>
      </c>
      <c r="V522" s="27" t="s">
        <v>134</v>
      </c>
      <c r="W522" s="59">
        <f t="shared" si="23"/>
        <v>247.875</v>
      </c>
      <c r="X522" s="59"/>
      <c r="Y522" s="59"/>
      <c r="Z522" s="59">
        <v>247.875</v>
      </c>
      <c r="AA522" s="59"/>
      <c r="AB522" s="32">
        <v>2802</v>
      </c>
      <c r="AC522" s="32">
        <v>2802</v>
      </c>
      <c r="AD522" s="27" t="s">
        <v>109</v>
      </c>
      <c r="AE522" s="27" t="s">
        <v>258</v>
      </c>
      <c r="AF522" s="27" t="s">
        <v>109</v>
      </c>
      <c r="AG522" s="27" t="s">
        <v>109</v>
      </c>
      <c r="AH522" s="27"/>
      <c r="AI522" s="27" t="s">
        <v>109</v>
      </c>
      <c r="AJ522" s="27"/>
      <c r="AL522" s="12" t="s">
        <v>3349</v>
      </c>
    </row>
    <row r="523" s="12" customFormat="1" ht="52" customHeight="1" spans="1:38">
      <c r="A523" s="27">
        <v>437</v>
      </c>
      <c r="B523" s="27"/>
      <c r="C523" s="27" t="s">
        <v>3393</v>
      </c>
      <c r="D523" s="32" t="s">
        <v>3394</v>
      </c>
      <c r="E523" s="27"/>
      <c r="F523" s="27" t="s">
        <v>446</v>
      </c>
      <c r="G523" s="32" t="s">
        <v>3395</v>
      </c>
      <c r="H523" s="32" t="s">
        <v>3395</v>
      </c>
      <c r="I523" s="32" t="s">
        <v>3395</v>
      </c>
      <c r="J523" s="27" t="s">
        <v>3396</v>
      </c>
      <c r="K523" s="27" t="s">
        <v>3397</v>
      </c>
      <c r="L523" s="27" t="s">
        <v>3343</v>
      </c>
      <c r="M523" s="27" t="s">
        <v>3398</v>
      </c>
      <c r="N523" s="27" t="s">
        <v>3399</v>
      </c>
      <c r="O523" s="27" t="s">
        <v>3400</v>
      </c>
      <c r="P523" s="27" t="s">
        <v>3401</v>
      </c>
      <c r="Q523" s="27" t="s">
        <v>3348</v>
      </c>
      <c r="R523" s="27" t="s">
        <v>3349</v>
      </c>
      <c r="S523" s="27" t="s">
        <v>3349</v>
      </c>
      <c r="T523" s="27" t="s">
        <v>3349</v>
      </c>
      <c r="U523" s="60" t="s">
        <v>3350</v>
      </c>
      <c r="V523" s="27" t="s">
        <v>134</v>
      </c>
      <c r="W523" s="59">
        <f t="shared" si="23"/>
        <v>114.3</v>
      </c>
      <c r="X523" s="59"/>
      <c r="Y523" s="59"/>
      <c r="Z523" s="59">
        <v>114.3</v>
      </c>
      <c r="AA523" s="59"/>
      <c r="AB523" s="32">
        <v>982</v>
      </c>
      <c r="AC523" s="32">
        <v>982</v>
      </c>
      <c r="AD523" s="27" t="s">
        <v>109</v>
      </c>
      <c r="AE523" s="27" t="s">
        <v>258</v>
      </c>
      <c r="AF523" s="27" t="s">
        <v>109</v>
      </c>
      <c r="AG523" s="27" t="s">
        <v>109</v>
      </c>
      <c r="AH523" s="27"/>
      <c r="AI523" s="27" t="s">
        <v>109</v>
      </c>
      <c r="AJ523" s="27"/>
      <c r="AL523" s="12" t="s">
        <v>3349</v>
      </c>
    </row>
    <row r="524" s="12" customFormat="1" ht="49" customHeight="1" spans="1:38">
      <c r="A524" s="27">
        <v>438</v>
      </c>
      <c r="B524" s="27"/>
      <c r="C524" s="27" t="s">
        <v>3402</v>
      </c>
      <c r="D524" s="32" t="s">
        <v>3394</v>
      </c>
      <c r="E524" s="27"/>
      <c r="F524" s="27" t="s">
        <v>446</v>
      </c>
      <c r="G524" s="32" t="s">
        <v>3395</v>
      </c>
      <c r="H524" s="32" t="s">
        <v>3395</v>
      </c>
      <c r="I524" s="32" t="s">
        <v>3395</v>
      </c>
      <c r="J524" s="27" t="s">
        <v>3396</v>
      </c>
      <c r="K524" s="27" t="s">
        <v>3397</v>
      </c>
      <c r="L524" s="27" t="s">
        <v>3352</v>
      </c>
      <c r="M524" s="27" t="s">
        <v>3398</v>
      </c>
      <c r="N524" s="27" t="s">
        <v>3399</v>
      </c>
      <c r="O524" s="27" t="s">
        <v>3400</v>
      </c>
      <c r="P524" s="27" t="s">
        <v>3401</v>
      </c>
      <c r="Q524" s="27" t="s">
        <v>3348</v>
      </c>
      <c r="R524" s="27" t="s">
        <v>3349</v>
      </c>
      <c r="S524" s="27" t="s">
        <v>3349</v>
      </c>
      <c r="T524" s="27" t="s">
        <v>3349</v>
      </c>
      <c r="U524" s="60" t="s">
        <v>3350</v>
      </c>
      <c r="V524" s="27" t="s">
        <v>134</v>
      </c>
      <c r="W524" s="59">
        <f t="shared" si="23"/>
        <v>114.3</v>
      </c>
      <c r="X524" s="59"/>
      <c r="Y524" s="59"/>
      <c r="Z524" s="59">
        <v>114.3</v>
      </c>
      <c r="AA524" s="59"/>
      <c r="AB524" s="32">
        <v>982</v>
      </c>
      <c r="AC524" s="32">
        <v>982</v>
      </c>
      <c r="AD524" s="27" t="s">
        <v>109</v>
      </c>
      <c r="AE524" s="27" t="s">
        <v>258</v>
      </c>
      <c r="AF524" s="27" t="s">
        <v>109</v>
      </c>
      <c r="AG524" s="27" t="s">
        <v>109</v>
      </c>
      <c r="AH524" s="27"/>
      <c r="AI524" s="27" t="s">
        <v>109</v>
      </c>
      <c r="AJ524" s="27"/>
      <c r="AL524" s="12" t="s">
        <v>3349</v>
      </c>
    </row>
    <row r="525" s="12" customFormat="1" ht="39" customHeight="1" spans="1:38">
      <c r="A525" s="27">
        <v>439</v>
      </c>
      <c r="B525" s="27"/>
      <c r="C525" s="27" t="s">
        <v>3403</v>
      </c>
      <c r="D525" s="32" t="s">
        <v>3404</v>
      </c>
      <c r="E525" s="27"/>
      <c r="F525" s="27" t="s">
        <v>446</v>
      </c>
      <c r="G525" s="32" t="s">
        <v>3405</v>
      </c>
      <c r="H525" s="32" t="s">
        <v>3405</v>
      </c>
      <c r="I525" s="32" t="s">
        <v>3405</v>
      </c>
      <c r="J525" s="27" t="s">
        <v>3406</v>
      </c>
      <c r="K525" s="27" t="s">
        <v>3407</v>
      </c>
      <c r="L525" s="27" t="s">
        <v>3343</v>
      </c>
      <c r="M525" s="27" t="s">
        <v>3408</v>
      </c>
      <c r="N525" s="27" t="s">
        <v>3409</v>
      </c>
      <c r="O525" s="27" t="s">
        <v>3410</v>
      </c>
      <c r="P525" s="27" t="s">
        <v>3411</v>
      </c>
      <c r="Q525" s="27" t="s">
        <v>3348</v>
      </c>
      <c r="R525" s="27" t="s">
        <v>3349</v>
      </c>
      <c r="S525" s="27" t="s">
        <v>3349</v>
      </c>
      <c r="T525" s="27" t="s">
        <v>3349</v>
      </c>
      <c r="U525" s="60" t="s">
        <v>3350</v>
      </c>
      <c r="V525" s="27" t="s">
        <v>134</v>
      </c>
      <c r="W525" s="59">
        <f t="shared" si="23"/>
        <v>80.975</v>
      </c>
      <c r="X525" s="59"/>
      <c r="Y525" s="59"/>
      <c r="Z525" s="59">
        <v>80.975</v>
      </c>
      <c r="AA525" s="59"/>
      <c r="AB525" s="32">
        <v>1515</v>
      </c>
      <c r="AC525" s="32">
        <v>1515</v>
      </c>
      <c r="AD525" s="27" t="s">
        <v>109</v>
      </c>
      <c r="AE525" s="27" t="s">
        <v>258</v>
      </c>
      <c r="AF525" s="27" t="s">
        <v>109</v>
      </c>
      <c r="AG525" s="27" t="s">
        <v>109</v>
      </c>
      <c r="AH525" s="27"/>
      <c r="AI525" s="27" t="s">
        <v>109</v>
      </c>
      <c r="AJ525" s="27"/>
      <c r="AL525" s="12" t="s">
        <v>3349</v>
      </c>
    </row>
    <row r="526" s="12" customFormat="1" ht="38" customHeight="1" spans="1:38">
      <c r="A526" s="27">
        <v>440</v>
      </c>
      <c r="B526" s="27"/>
      <c r="C526" s="27" t="s">
        <v>3412</v>
      </c>
      <c r="D526" s="32" t="s">
        <v>3404</v>
      </c>
      <c r="E526" s="27"/>
      <c r="F526" s="27" t="s">
        <v>446</v>
      </c>
      <c r="G526" s="32" t="s">
        <v>3405</v>
      </c>
      <c r="H526" s="32" t="s">
        <v>3405</v>
      </c>
      <c r="I526" s="32" t="s">
        <v>3405</v>
      </c>
      <c r="J526" s="27" t="s">
        <v>3406</v>
      </c>
      <c r="K526" s="27" t="s">
        <v>3407</v>
      </c>
      <c r="L526" s="27" t="s">
        <v>3352</v>
      </c>
      <c r="M526" s="27" t="s">
        <v>3408</v>
      </c>
      <c r="N526" s="27" t="s">
        <v>3409</v>
      </c>
      <c r="O526" s="27" t="s">
        <v>3410</v>
      </c>
      <c r="P526" s="27" t="s">
        <v>3411</v>
      </c>
      <c r="Q526" s="27" t="s">
        <v>3348</v>
      </c>
      <c r="R526" s="27" t="s">
        <v>3349</v>
      </c>
      <c r="S526" s="27" t="s">
        <v>3349</v>
      </c>
      <c r="T526" s="27" t="s">
        <v>3349</v>
      </c>
      <c r="U526" s="60" t="s">
        <v>3350</v>
      </c>
      <c r="V526" s="27" t="s">
        <v>134</v>
      </c>
      <c r="W526" s="59">
        <f t="shared" si="23"/>
        <v>80.975</v>
      </c>
      <c r="X526" s="59"/>
      <c r="Y526" s="59"/>
      <c r="Z526" s="59">
        <v>80.975</v>
      </c>
      <c r="AA526" s="59"/>
      <c r="AB526" s="32">
        <v>1515</v>
      </c>
      <c r="AC526" s="32">
        <v>1515</v>
      </c>
      <c r="AD526" s="27" t="s">
        <v>109</v>
      </c>
      <c r="AE526" s="27" t="s">
        <v>258</v>
      </c>
      <c r="AF526" s="27" t="s">
        <v>109</v>
      </c>
      <c r="AG526" s="27" t="s">
        <v>109</v>
      </c>
      <c r="AH526" s="27"/>
      <c r="AI526" s="27" t="s">
        <v>109</v>
      </c>
      <c r="AJ526" s="27"/>
      <c r="AL526" s="12" t="s">
        <v>3349</v>
      </c>
    </row>
    <row r="527" s="9" customFormat="1" ht="52" customHeight="1" spans="1:36">
      <c r="A527" s="25"/>
      <c r="B527" s="26" t="s">
        <v>35</v>
      </c>
      <c r="C527" s="25"/>
      <c r="D527" s="25"/>
      <c r="E527" s="25"/>
      <c r="F527" s="25"/>
      <c r="G527" s="25"/>
      <c r="H527" s="25"/>
      <c r="I527" s="25"/>
      <c r="J527" s="25"/>
      <c r="K527" s="25"/>
      <c r="L527" s="25"/>
      <c r="M527" s="25"/>
      <c r="N527" s="25"/>
      <c r="O527" s="25"/>
      <c r="P527" s="25"/>
      <c r="Q527" s="25"/>
      <c r="R527" s="25"/>
      <c r="S527" s="25"/>
      <c r="T527" s="25"/>
      <c r="U527" s="25"/>
      <c r="V527" s="25"/>
      <c r="W527" s="55">
        <f>W528+W534</f>
        <v>9567.98</v>
      </c>
      <c r="X527" s="55">
        <f>X528+X534</f>
        <v>0</v>
      </c>
      <c r="Y527" s="55">
        <f>Y528+Y534</f>
        <v>0</v>
      </c>
      <c r="Z527" s="55">
        <f>Z528+Z534</f>
        <v>9567.98</v>
      </c>
      <c r="AA527" s="55">
        <f>AA528+AA534</f>
        <v>0</v>
      </c>
      <c r="AB527" s="25"/>
      <c r="AC527" s="25"/>
      <c r="AD527" s="25"/>
      <c r="AE527" s="25"/>
      <c r="AF527" s="25"/>
      <c r="AG527" s="25"/>
      <c r="AH527" s="25"/>
      <c r="AI527" s="25"/>
      <c r="AJ527" s="25"/>
    </row>
    <row r="528" s="9" customFormat="1" ht="27" spans="1:36">
      <c r="A528" s="25"/>
      <c r="B528" s="26" t="s">
        <v>3413</v>
      </c>
      <c r="C528" s="25"/>
      <c r="D528" s="25"/>
      <c r="E528" s="25"/>
      <c r="F528" s="25"/>
      <c r="G528" s="25"/>
      <c r="H528" s="25"/>
      <c r="I528" s="25"/>
      <c r="J528" s="25"/>
      <c r="K528" s="25"/>
      <c r="L528" s="25"/>
      <c r="M528" s="25"/>
      <c r="N528" s="25"/>
      <c r="O528" s="25"/>
      <c r="P528" s="25"/>
      <c r="Q528" s="25"/>
      <c r="R528" s="25"/>
      <c r="S528" s="25"/>
      <c r="T528" s="25"/>
      <c r="U528" s="25"/>
      <c r="V528" s="25"/>
      <c r="W528" s="55">
        <f>X528+Y528+Z528+AA528</f>
        <v>520.98</v>
      </c>
      <c r="X528" s="55">
        <f>SUM(X529)</f>
        <v>0</v>
      </c>
      <c r="Y528" s="55">
        <f>SUM(Y529)</f>
        <v>0</v>
      </c>
      <c r="Z528" s="55">
        <f>SUM(Z529)</f>
        <v>520.98</v>
      </c>
      <c r="AA528" s="55">
        <f>SUM(AA529)</f>
        <v>0</v>
      </c>
      <c r="AB528" s="25"/>
      <c r="AC528" s="25"/>
      <c r="AD528" s="25"/>
      <c r="AE528" s="25"/>
      <c r="AF528" s="25"/>
      <c r="AG528" s="25"/>
      <c r="AH528" s="25"/>
      <c r="AI528" s="25"/>
      <c r="AJ528" s="25"/>
    </row>
    <row r="529" s="12" customFormat="1" ht="39" customHeight="1" spans="1:38">
      <c r="A529" s="27">
        <v>441</v>
      </c>
      <c r="B529" s="27"/>
      <c r="C529" s="27" t="s">
        <v>3414</v>
      </c>
      <c r="D529" s="27" t="s">
        <v>3415</v>
      </c>
      <c r="E529" s="27" t="s">
        <v>92</v>
      </c>
      <c r="F529" s="27" t="s">
        <v>446</v>
      </c>
      <c r="G529" s="27" t="s">
        <v>3416</v>
      </c>
      <c r="H529" s="27" t="s">
        <v>3417</v>
      </c>
      <c r="I529" s="27" t="s">
        <v>3416</v>
      </c>
      <c r="J529" s="27" t="s">
        <v>3418</v>
      </c>
      <c r="K529" s="27" t="s">
        <v>336</v>
      </c>
      <c r="L529" s="27" t="s">
        <v>336</v>
      </c>
      <c r="M529" s="27" t="s">
        <v>336</v>
      </c>
      <c r="N529" s="27" t="s">
        <v>336</v>
      </c>
      <c r="O529" s="27" t="s">
        <v>336</v>
      </c>
      <c r="P529" s="27" t="s">
        <v>336</v>
      </c>
      <c r="Q529" s="27" t="s">
        <v>3419</v>
      </c>
      <c r="R529" s="27" t="s">
        <v>3420</v>
      </c>
      <c r="S529" s="27" t="s">
        <v>3421</v>
      </c>
      <c r="T529" s="27" t="s">
        <v>3422</v>
      </c>
      <c r="U529" s="27">
        <v>15191626111</v>
      </c>
      <c r="V529" s="27" t="s">
        <v>134</v>
      </c>
      <c r="W529" s="59">
        <f>SUM(X529:AA529)</f>
        <v>520.98</v>
      </c>
      <c r="X529" s="59">
        <v>0</v>
      </c>
      <c r="Y529" s="59">
        <v>0</v>
      </c>
      <c r="Z529" s="59">
        <v>520.98</v>
      </c>
      <c r="AA529" s="59"/>
      <c r="AB529" s="27">
        <v>24087</v>
      </c>
      <c r="AC529" s="27">
        <v>17408</v>
      </c>
      <c r="AD529" s="27" t="s">
        <v>109</v>
      </c>
      <c r="AE529" s="27" t="s">
        <v>109</v>
      </c>
      <c r="AF529" s="27" t="s">
        <v>109</v>
      </c>
      <c r="AG529" s="27" t="s">
        <v>135</v>
      </c>
      <c r="AH529" s="27" t="s">
        <v>336</v>
      </c>
      <c r="AI529" s="27" t="s">
        <v>109</v>
      </c>
      <c r="AJ529" s="27" t="s">
        <v>336</v>
      </c>
      <c r="AL529" s="12" t="s">
        <v>3420</v>
      </c>
    </row>
    <row r="530" spans="1:36">
      <c r="A530" s="25"/>
      <c r="B530" s="26" t="s">
        <v>3423</v>
      </c>
      <c r="C530" s="25"/>
      <c r="D530" s="25"/>
      <c r="E530" s="25"/>
      <c r="F530" s="25"/>
      <c r="G530" s="25"/>
      <c r="H530" s="25"/>
      <c r="I530" s="25"/>
      <c r="J530" s="25"/>
      <c r="K530" s="25"/>
      <c r="L530" s="25"/>
      <c r="M530" s="25"/>
      <c r="N530" s="25"/>
      <c r="O530" s="25"/>
      <c r="P530" s="25"/>
      <c r="Q530" s="25"/>
      <c r="R530" s="25"/>
      <c r="S530" s="25"/>
      <c r="T530" s="25"/>
      <c r="U530" s="25"/>
      <c r="V530" s="25"/>
      <c r="W530" s="55"/>
      <c r="X530" s="55"/>
      <c r="Y530" s="55"/>
      <c r="Z530" s="55"/>
      <c r="AA530" s="55"/>
      <c r="AB530" s="25"/>
      <c r="AC530" s="25"/>
      <c r="AD530" s="25"/>
      <c r="AE530" s="25"/>
      <c r="AF530" s="25"/>
      <c r="AG530" s="25"/>
      <c r="AH530" s="25"/>
      <c r="AI530" s="25"/>
      <c r="AJ530" s="25"/>
    </row>
    <row r="531" spans="1:36">
      <c r="A531" s="25"/>
      <c r="B531" s="26" t="s">
        <v>3424</v>
      </c>
      <c r="C531" s="25"/>
      <c r="D531" s="25"/>
      <c r="E531" s="25"/>
      <c r="F531" s="25"/>
      <c r="G531" s="25"/>
      <c r="H531" s="25"/>
      <c r="I531" s="25"/>
      <c r="J531" s="25"/>
      <c r="K531" s="25"/>
      <c r="L531" s="25"/>
      <c r="M531" s="25"/>
      <c r="N531" s="25"/>
      <c r="O531" s="25"/>
      <c r="P531" s="25"/>
      <c r="Q531" s="25"/>
      <c r="R531" s="25"/>
      <c r="S531" s="25"/>
      <c r="T531" s="25"/>
      <c r="U531" s="25"/>
      <c r="V531" s="25"/>
      <c r="W531" s="55"/>
      <c r="X531" s="55"/>
      <c r="Y531" s="55"/>
      <c r="Z531" s="55"/>
      <c r="AA531" s="55"/>
      <c r="AB531" s="25"/>
      <c r="AC531" s="25"/>
      <c r="AD531" s="25"/>
      <c r="AE531" s="25"/>
      <c r="AF531" s="25"/>
      <c r="AG531" s="25"/>
      <c r="AH531" s="25"/>
      <c r="AI531" s="25"/>
      <c r="AJ531" s="25"/>
    </row>
    <row r="532" ht="27" spans="1:36">
      <c r="A532" s="25"/>
      <c r="B532" s="26" t="s">
        <v>3425</v>
      </c>
      <c r="C532" s="25"/>
      <c r="D532" s="25"/>
      <c r="E532" s="25"/>
      <c r="F532" s="25"/>
      <c r="G532" s="25"/>
      <c r="H532" s="25"/>
      <c r="I532" s="25"/>
      <c r="J532" s="25"/>
      <c r="K532" s="25"/>
      <c r="L532" s="25"/>
      <c r="M532" s="25"/>
      <c r="N532" s="25"/>
      <c r="O532" s="25"/>
      <c r="P532" s="25"/>
      <c r="Q532" s="25"/>
      <c r="R532" s="25"/>
      <c r="S532" s="25"/>
      <c r="T532" s="25"/>
      <c r="U532" s="25"/>
      <c r="V532" s="25"/>
      <c r="W532" s="55"/>
      <c r="X532" s="55"/>
      <c r="Y532" s="55"/>
      <c r="Z532" s="55"/>
      <c r="AA532" s="55"/>
      <c r="AB532" s="25"/>
      <c r="AC532" s="25"/>
      <c r="AD532" s="25"/>
      <c r="AE532" s="25"/>
      <c r="AF532" s="25"/>
      <c r="AG532" s="25"/>
      <c r="AH532" s="25"/>
      <c r="AI532" s="25"/>
      <c r="AJ532" s="25"/>
    </row>
    <row r="533" spans="1:36">
      <c r="A533" s="25"/>
      <c r="B533" s="26" t="s">
        <v>3426</v>
      </c>
      <c r="C533" s="25"/>
      <c r="D533" s="25"/>
      <c r="E533" s="25"/>
      <c r="F533" s="25"/>
      <c r="G533" s="25"/>
      <c r="H533" s="25"/>
      <c r="I533" s="25"/>
      <c r="J533" s="25"/>
      <c r="K533" s="25"/>
      <c r="L533" s="25"/>
      <c r="M533" s="25"/>
      <c r="N533" s="25"/>
      <c r="O533" s="25"/>
      <c r="P533" s="25"/>
      <c r="Q533" s="25"/>
      <c r="R533" s="25"/>
      <c r="S533" s="25"/>
      <c r="T533" s="25"/>
      <c r="U533" s="25"/>
      <c r="V533" s="25"/>
      <c r="W533" s="55"/>
      <c r="X533" s="55"/>
      <c r="Y533" s="55"/>
      <c r="Z533" s="55"/>
      <c r="AA533" s="55"/>
      <c r="AB533" s="25"/>
      <c r="AC533" s="25"/>
      <c r="AD533" s="25"/>
      <c r="AE533" s="25"/>
      <c r="AF533" s="25"/>
      <c r="AG533" s="25"/>
      <c r="AH533" s="25"/>
      <c r="AI533" s="25"/>
      <c r="AJ533" s="25"/>
    </row>
    <row r="534" s="9" customFormat="1" ht="40.5" spans="1:36">
      <c r="A534" s="25"/>
      <c r="B534" s="26" t="s">
        <v>3427</v>
      </c>
      <c r="C534" s="25"/>
      <c r="D534" s="25"/>
      <c r="E534" s="25"/>
      <c r="F534" s="25"/>
      <c r="G534" s="25"/>
      <c r="H534" s="25"/>
      <c r="I534" s="25"/>
      <c r="J534" s="25"/>
      <c r="K534" s="25"/>
      <c r="L534" s="25"/>
      <c r="M534" s="25"/>
      <c r="N534" s="25"/>
      <c r="O534" s="25"/>
      <c r="P534" s="25"/>
      <c r="Q534" s="25"/>
      <c r="R534" s="25"/>
      <c r="S534" s="25"/>
      <c r="T534" s="25"/>
      <c r="U534" s="25"/>
      <c r="V534" s="25"/>
      <c r="W534" s="55">
        <f>X534+Y534+Z534+AA534</f>
        <v>9047</v>
      </c>
      <c r="X534" s="55">
        <f>SUM(X535:X537)</f>
        <v>0</v>
      </c>
      <c r="Y534" s="55">
        <f>SUM(Y535:Y537)</f>
        <v>0</v>
      </c>
      <c r="Z534" s="55">
        <f>SUM(Z535:Z537)</f>
        <v>9047</v>
      </c>
      <c r="AA534" s="55">
        <f>SUM(AA535:AA537)</f>
        <v>0</v>
      </c>
      <c r="AB534" s="25"/>
      <c r="AC534" s="25"/>
      <c r="AD534" s="25"/>
      <c r="AE534" s="25"/>
      <c r="AF534" s="25"/>
      <c r="AG534" s="25"/>
      <c r="AH534" s="25"/>
      <c r="AI534" s="25"/>
      <c r="AJ534" s="25"/>
    </row>
    <row r="535" s="12" customFormat="1" ht="46" customHeight="1" spans="1:38">
      <c r="A535" s="27">
        <v>442</v>
      </c>
      <c r="B535" s="27"/>
      <c r="C535" s="32" t="s">
        <v>3428</v>
      </c>
      <c r="D535" s="32" t="s">
        <v>3429</v>
      </c>
      <c r="E535" s="27" t="s">
        <v>92</v>
      </c>
      <c r="F535" s="27" t="s">
        <v>446</v>
      </c>
      <c r="G535" s="32" t="s">
        <v>3429</v>
      </c>
      <c r="H535" s="27"/>
      <c r="I535" s="27" t="s">
        <v>3430</v>
      </c>
      <c r="J535" s="27" t="s">
        <v>3431</v>
      </c>
      <c r="K535" s="48">
        <v>1</v>
      </c>
      <c r="L535" s="48">
        <v>1</v>
      </c>
      <c r="M535" s="32" t="s">
        <v>3432</v>
      </c>
      <c r="N535" s="27" t="s">
        <v>3433</v>
      </c>
      <c r="O535" s="134" t="s">
        <v>571</v>
      </c>
      <c r="P535" s="134" t="s">
        <v>187</v>
      </c>
      <c r="Q535" s="50">
        <v>1</v>
      </c>
      <c r="R535" s="27" t="s">
        <v>3434</v>
      </c>
      <c r="S535" s="27" t="s">
        <v>3435</v>
      </c>
      <c r="T535" s="27" t="s">
        <v>3436</v>
      </c>
      <c r="U535" s="27">
        <v>5515022</v>
      </c>
      <c r="V535" s="27" t="s">
        <v>134</v>
      </c>
      <c r="W535" s="59">
        <f t="shared" ref="W535:W537" si="24">SUM(X535:AA535)</f>
        <v>6960</v>
      </c>
      <c r="X535" s="59"/>
      <c r="Y535" s="59"/>
      <c r="Z535" s="85">
        <v>6960</v>
      </c>
      <c r="AA535" s="59"/>
      <c r="AB535" s="27">
        <v>12948</v>
      </c>
      <c r="AC535" s="27">
        <v>12948</v>
      </c>
      <c r="AD535" s="27" t="s">
        <v>109</v>
      </c>
      <c r="AE535" s="27" t="s">
        <v>109</v>
      </c>
      <c r="AF535" s="27" t="s">
        <v>109</v>
      </c>
      <c r="AG535" s="27" t="s">
        <v>109</v>
      </c>
      <c r="AH535" s="27" t="s">
        <v>109</v>
      </c>
      <c r="AI535" s="27" t="s">
        <v>109</v>
      </c>
      <c r="AJ535" s="27" t="s">
        <v>109</v>
      </c>
      <c r="AL535" s="12" t="s">
        <v>3349</v>
      </c>
    </row>
    <row r="536" s="12" customFormat="1" ht="35" customHeight="1" spans="1:38">
      <c r="A536" s="27">
        <v>443</v>
      </c>
      <c r="B536" s="27"/>
      <c r="C536" s="32" t="s">
        <v>3437</v>
      </c>
      <c r="D536" s="32" t="s">
        <v>3438</v>
      </c>
      <c r="E536" s="27" t="s">
        <v>92</v>
      </c>
      <c r="F536" s="27" t="s">
        <v>446</v>
      </c>
      <c r="G536" s="32" t="s">
        <v>3438</v>
      </c>
      <c r="H536" s="27"/>
      <c r="I536" s="27" t="s">
        <v>3439</v>
      </c>
      <c r="J536" s="27" t="s">
        <v>3440</v>
      </c>
      <c r="K536" s="48" t="s">
        <v>3441</v>
      </c>
      <c r="L536" s="48">
        <v>1</v>
      </c>
      <c r="M536" s="27" t="s">
        <v>3442</v>
      </c>
      <c r="N536" s="27" t="s">
        <v>3433</v>
      </c>
      <c r="O536" s="134" t="s">
        <v>571</v>
      </c>
      <c r="P536" s="134" t="s">
        <v>187</v>
      </c>
      <c r="Q536" s="27" t="s">
        <v>3443</v>
      </c>
      <c r="R536" s="27" t="s">
        <v>3434</v>
      </c>
      <c r="S536" s="27" t="s">
        <v>3435</v>
      </c>
      <c r="T536" s="27" t="s">
        <v>3436</v>
      </c>
      <c r="U536" s="27">
        <v>5511013</v>
      </c>
      <c r="V536" s="27" t="s">
        <v>134</v>
      </c>
      <c r="W536" s="59">
        <f t="shared" si="24"/>
        <v>1857</v>
      </c>
      <c r="X536" s="59"/>
      <c r="Y536" s="59"/>
      <c r="Z536" s="59">
        <v>1857</v>
      </c>
      <c r="AA536" s="59"/>
      <c r="AB536" s="27">
        <v>2671</v>
      </c>
      <c r="AC536" s="27">
        <v>2671</v>
      </c>
      <c r="AD536" s="27" t="s">
        <v>109</v>
      </c>
      <c r="AE536" s="27" t="s">
        <v>109</v>
      </c>
      <c r="AF536" s="27" t="s">
        <v>109</v>
      </c>
      <c r="AG536" s="27" t="s">
        <v>109</v>
      </c>
      <c r="AH536" s="27" t="s">
        <v>109</v>
      </c>
      <c r="AI536" s="27" t="s">
        <v>109</v>
      </c>
      <c r="AJ536" s="27" t="s">
        <v>109</v>
      </c>
      <c r="AL536" s="12" t="s">
        <v>3349</v>
      </c>
    </row>
    <row r="537" s="12" customFormat="1" ht="42" customHeight="1" spans="1:38">
      <c r="A537" s="27">
        <v>444</v>
      </c>
      <c r="B537" s="27"/>
      <c r="C537" s="32" t="s">
        <v>3444</v>
      </c>
      <c r="D537" s="32" t="s">
        <v>3445</v>
      </c>
      <c r="E537" s="27" t="s">
        <v>92</v>
      </c>
      <c r="F537" s="27" t="s">
        <v>446</v>
      </c>
      <c r="G537" s="32" t="s">
        <v>3445</v>
      </c>
      <c r="H537" s="27"/>
      <c r="I537" s="27" t="s">
        <v>3446</v>
      </c>
      <c r="J537" s="32" t="s">
        <v>3447</v>
      </c>
      <c r="K537" s="50">
        <v>1</v>
      </c>
      <c r="L537" s="50">
        <v>1</v>
      </c>
      <c r="M537" s="50" t="s">
        <v>3448</v>
      </c>
      <c r="N537" s="134" t="s">
        <v>571</v>
      </c>
      <c r="O537" s="134" t="s">
        <v>571</v>
      </c>
      <c r="P537" s="134" t="s">
        <v>187</v>
      </c>
      <c r="Q537" s="50">
        <v>1</v>
      </c>
      <c r="R537" s="27" t="s">
        <v>3434</v>
      </c>
      <c r="S537" s="27" t="s">
        <v>3435</v>
      </c>
      <c r="T537" s="27" t="s">
        <v>3449</v>
      </c>
      <c r="U537" s="27">
        <v>5512118</v>
      </c>
      <c r="V537" s="27" t="s">
        <v>134</v>
      </c>
      <c r="W537" s="59">
        <f t="shared" si="24"/>
        <v>230</v>
      </c>
      <c r="X537" s="59"/>
      <c r="Y537" s="59"/>
      <c r="Z537" s="59">
        <v>230</v>
      </c>
      <c r="AA537" s="59"/>
      <c r="AB537" s="27">
        <v>1980</v>
      </c>
      <c r="AC537" s="27">
        <v>1980</v>
      </c>
      <c r="AD537" s="27" t="s">
        <v>109</v>
      </c>
      <c r="AE537" s="27" t="s">
        <v>109</v>
      </c>
      <c r="AF537" s="27" t="s">
        <v>109</v>
      </c>
      <c r="AG537" s="27" t="s">
        <v>109</v>
      </c>
      <c r="AH537" s="27" t="s">
        <v>109</v>
      </c>
      <c r="AI537" s="27" t="s">
        <v>109</v>
      </c>
      <c r="AJ537" s="27" t="s">
        <v>109</v>
      </c>
      <c r="AL537" s="12" t="s">
        <v>3349</v>
      </c>
    </row>
    <row r="538" s="9" customFormat="1" ht="27" spans="1:36">
      <c r="A538" s="25"/>
      <c r="B538" s="26" t="s">
        <v>3450</v>
      </c>
      <c r="C538" s="25"/>
      <c r="D538" s="25"/>
      <c r="E538" s="25"/>
      <c r="F538" s="25"/>
      <c r="G538" s="25"/>
      <c r="H538" s="25"/>
      <c r="I538" s="25"/>
      <c r="J538" s="25"/>
      <c r="K538" s="25"/>
      <c r="L538" s="25"/>
      <c r="M538" s="25"/>
      <c r="N538" s="25"/>
      <c r="O538" s="25"/>
      <c r="P538" s="25"/>
      <c r="Q538" s="25"/>
      <c r="R538" s="25"/>
      <c r="S538" s="25"/>
      <c r="T538" s="25"/>
      <c r="U538" s="25"/>
      <c r="V538" s="25"/>
      <c r="W538" s="55">
        <f>SUM(W539)</f>
        <v>0</v>
      </c>
      <c r="X538" s="55">
        <f>X539+X540</f>
        <v>0</v>
      </c>
      <c r="Y538" s="55">
        <f>Y539+Y540</f>
        <v>0</v>
      </c>
      <c r="Z538" s="55">
        <f>Z539+Z540</f>
        <v>0</v>
      </c>
      <c r="AA538" s="55">
        <f>AA539+AA540</f>
        <v>0</v>
      </c>
      <c r="AB538" s="25"/>
      <c r="AC538" s="25"/>
      <c r="AD538" s="25"/>
      <c r="AE538" s="25"/>
      <c r="AF538" s="25"/>
      <c r="AG538" s="25"/>
      <c r="AH538" s="25"/>
      <c r="AI538" s="25"/>
      <c r="AJ538" s="25"/>
    </row>
    <row r="539" s="9" customFormat="1" ht="43" customHeight="1" spans="1:36">
      <c r="A539" s="25"/>
      <c r="B539" s="26" t="s">
        <v>38</v>
      </c>
      <c r="C539" s="25"/>
      <c r="D539" s="25"/>
      <c r="E539" s="25"/>
      <c r="F539" s="25"/>
      <c r="G539" s="25"/>
      <c r="H539" s="25"/>
      <c r="I539" s="25"/>
      <c r="J539" s="25"/>
      <c r="K539" s="25"/>
      <c r="L539" s="25"/>
      <c r="M539" s="25"/>
      <c r="N539" s="25"/>
      <c r="O539" s="25"/>
      <c r="P539" s="25"/>
      <c r="Q539" s="25"/>
      <c r="R539" s="25"/>
      <c r="S539" s="25"/>
      <c r="T539" s="25"/>
      <c r="U539" s="25"/>
      <c r="V539" s="25"/>
      <c r="W539" s="55">
        <f>X539+Y539+Z539+AA539</f>
        <v>0</v>
      </c>
      <c r="X539" s="55"/>
      <c r="Y539" s="55"/>
      <c r="Z539" s="55"/>
      <c r="AA539" s="55"/>
      <c r="AB539" s="25"/>
      <c r="AC539" s="25"/>
      <c r="AD539" s="25"/>
      <c r="AE539" s="25"/>
      <c r="AF539" s="25"/>
      <c r="AG539" s="25"/>
      <c r="AH539" s="25"/>
      <c r="AI539" s="25"/>
      <c r="AJ539" s="25"/>
    </row>
    <row r="540" s="9" customFormat="1" ht="27" spans="1:36">
      <c r="A540" s="25"/>
      <c r="B540" s="26" t="s">
        <v>39</v>
      </c>
      <c r="C540" s="25"/>
      <c r="D540" s="25"/>
      <c r="E540" s="25"/>
      <c r="F540" s="25"/>
      <c r="G540" s="25"/>
      <c r="H540" s="25"/>
      <c r="I540" s="25"/>
      <c r="J540" s="25"/>
      <c r="K540" s="25"/>
      <c r="L540" s="25"/>
      <c r="M540" s="25"/>
      <c r="N540" s="25"/>
      <c r="O540" s="25"/>
      <c r="P540" s="25"/>
      <c r="Q540" s="25"/>
      <c r="R540" s="25"/>
      <c r="S540" s="25"/>
      <c r="T540" s="25"/>
      <c r="U540" s="25"/>
      <c r="V540" s="25"/>
      <c r="W540" s="55"/>
      <c r="X540" s="55"/>
      <c r="Y540" s="55"/>
      <c r="Z540" s="55"/>
      <c r="AA540" s="55"/>
      <c r="AB540" s="25"/>
      <c r="AC540" s="25"/>
      <c r="AD540" s="25"/>
      <c r="AE540" s="25"/>
      <c r="AF540" s="25"/>
      <c r="AG540" s="25"/>
      <c r="AH540" s="25"/>
      <c r="AI540" s="25"/>
      <c r="AJ540" s="25"/>
    </row>
    <row r="541" s="9" customFormat="1" ht="33" customHeight="1" spans="1:36">
      <c r="A541" s="25"/>
      <c r="B541" s="26" t="s">
        <v>40</v>
      </c>
      <c r="C541" s="25"/>
      <c r="D541" s="25"/>
      <c r="E541" s="25"/>
      <c r="F541" s="25"/>
      <c r="G541" s="25"/>
      <c r="H541" s="25"/>
      <c r="I541" s="25"/>
      <c r="J541" s="25"/>
      <c r="K541" s="25"/>
      <c r="L541" s="25"/>
      <c r="M541" s="25"/>
      <c r="N541" s="25"/>
      <c r="O541" s="25"/>
      <c r="P541" s="25"/>
      <c r="Q541" s="25"/>
      <c r="R541" s="25"/>
      <c r="S541" s="25"/>
      <c r="T541" s="25"/>
      <c r="U541" s="25"/>
      <c r="V541" s="25"/>
      <c r="W541" s="55">
        <f>SUM(W542)</f>
        <v>180</v>
      </c>
      <c r="X541" s="55">
        <f>SUM(X542)</f>
        <v>180</v>
      </c>
      <c r="Y541" s="55">
        <f>SUM(Y542)</f>
        <v>0</v>
      </c>
      <c r="Z541" s="55">
        <f>SUM(Z542)</f>
        <v>0</v>
      </c>
      <c r="AA541" s="55">
        <f>SUM(AA542)</f>
        <v>0</v>
      </c>
      <c r="AB541" s="25"/>
      <c r="AC541" s="25"/>
      <c r="AD541" s="25"/>
      <c r="AE541" s="25"/>
      <c r="AF541" s="25"/>
      <c r="AG541" s="25"/>
      <c r="AH541" s="25"/>
      <c r="AI541" s="25"/>
      <c r="AJ541" s="25"/>
    </row>
    <row r="542" s="9" customFormat="1" ht="33" customHeight="1" spans="1:36">
      <c r="A542" s="25"/>
      <c r="B542" s="26" t="s">
        <v>41</v>
      </c>
      <c r="C542" s="25"/>
      <c r="D542" s="25"/>
      <c r="E542" s="25"/>
      <c r="F542" s="25"/>
      <c r="G542" s="25"/>
      <c r="H542" s="25"/>
      <c r="I542" s="25"/>
      <c r="J542" s="25"/>
      <c r="K542" s="25"/>
      <c r="L542" s="25"/>
      <c r="M542" s="25"/>
      <c r="N542" s="25"/>
      <c r="O542" s="25"/>
      <c r="P542" s="25"/>
      <c r="Q542" s="25"/>
      <c r="R542" s="25"/>
      <c r="S542" s="25"/>
      <c r="T542" s="25"/>
      <c r="U542" s="25"/>
      <c r="V542" s="25"/>
      <c r="W542" s="55">
        <f>X542+Y542+Z542+AA542</f>
        <v>180</v>
      </c>
      <c r="X542" s="55">
        <f>SUM(X543)</f>
        <v>180</v>
      </c>
      <c r="Y542" s="55">
        <f>SUM(Y543)</f>
        <v>0</v>
      </c>
      <c r="Z542" s="55">
        <f>SUM(Z543)</f>
        <v>0</v>
      </c>
      <c r="AA542" s="55">
        <f>SUM(AA543)</f>
        <v>0</v>
      </c>
      <c r="AB542" s="25"/>
      <c r="AC542" s="25"/>
      <c r="AD542" s="25"/>
      <c r="AE542" s="25"/>
      <c r="AF542" s="25"/>
      <c r="AG542" s="25"/>
      <c r="AH542" s="25"/>
      <c r="AI542" s="25"/>
      <c r="AJ542" s="25"/>
    </row>
    <row r="543" s="12" customFormat="1" ht="95" customHeight="1" spans="1:38">
      <c r="A543" s="27">
        <v>445</v>
      </c>
      <c r="B543" s="27"/>
      <c r="C543" s="32" t="s">
        <v>3451</v>
      </c>
      <c r="D543" s="32" t="s">
        <v>3452</v>
      </c>
      <c r="E543" s="27" t="s">
        <v>92</v>
      </c>
      <c r="F543" s="32" t="s">
        <v>131</v>
      </c>
      <c r="G543" s="32" t="s">
        <v>3453</v>
      </c>
      <c r="H543" s="32"/>
      <c r="I543" s="32"/>
      <c r="J543" s="32"/>
      <c r="K543" s="27"/>
      <c r="L543" s="27"/>
      <c r="M543" s="27"/>
      <c r="N543" s="27"/>
      <c r="O543" s="27"/>
      <c r="P543" s="27"/>
      <c r="Q543" s="27"/>
      <c r="R543" s="27" t="s">
        <v>133</v>
      </c>
      <c r="S543" s="27" t="s">
        <v>133</v>
      </c>
      <c r="T543" s="27"/>
      <c r="U543" s="27"/>
      <c r="V543" s="27" t="s">
        <v>134</v>
      </c>
      <c r="W543" s="59">
        <f>SUM(X543:AA543)</f>
        <v>180</v>
      </c>
      <c r="X543" s="59">
        <v>180</v>
      </c>
      <c r="Y543" s="59"/>
      <c r="Z543" s="59"/>
      <c r="AA543" s="59"/>
      <c r="AB543" s="27"/>
      <c r="AC543" s="27"/>
      <c r="AD543" s="27"/>
      <c r="AE543" s="27"/>
      <c r="AF543" s="27"/>
      <c r="AG543" s="27"/>
      <c r="AH543" s="27"/>
      <c r="AI543" s="27"/>
      <c r="AJ543" s="27"/>
      <c r="AL543" s="12" t="s">
        <v>133</v>
      </c>
    </row>
    <row r="544" s="9" customFormat="1" ht="35" customHeight="1" spans="1:36">
      <c r="A544" s="25"/>
      <c r="B544" s="26" t="s">
        <v>42</v>
      </c>
      <c r="C544" s="25"/>
      <c r="D544" s="25"/>
      <c r="E544" s="25"/>
      <c r="F544" s="25"/>
      <c r="G544" s="25"/>
      <c r="H544" s="25"/>
      <c r="I544" s="25"/>
      <c r="J544" s="25"/>
      <c r="K544" s="25"/>
      <c r="L544" s="25"/>
      <c r="M544" s="25"/>
      <c r="N544" s="25"/>
      <c r="O544" s="25"/>
      <c r="P544" s="25"/>
      <c r="Q544" s="25"/>
      <c r="R544" s="25"/>
      <c r="S544" s="25"/>
      <c r="T544" s="25"/>
      <c r="U544" s="25"/>
      <c r="V544" s="25"/>
      <c r="W544" s="55">
        <f>SUM(W545)</f>
        <v>450</v>
      </c>
      <c r="X544" s="55">
        <f>SUM(X545)</f>
        <v>0</v>
      </c>
      <c r="Y544" s="55">
        <f>SUM(Y545)</f>
        <v>450</v>
      </c>
      <c r="Z544" s="55">
        <f>SUM(Z545)</f>
        <v>0</v>
      </c>
      <c r="AA544" s="55">
        <f>SUM(AA545)</f>
        <v>0</v>
      </c>
      <c r="AB544" s="25"/>
      <c r="AC544" s="25"/>
      <c r="AD544" s="25"/>
      <c r="AE544" s="25"/>
      <c r="AF544" s="25"/>
      <c r="AG544" s="25"/>
      <c r="AH544" s="25"/>
      <c r="AI544" s="25"/>
      <c r="AJ544" s="25"/>
    </row>
    <row r="545" s="9" customFormat="1" ht="36" customHeight="1" spans="1:36">
      <c r="A545" s="25"/>
      <c r="B545" s="26" t="s">
        <v>43</v>
      </c>
      <c r="C545" s="25"/>
      <c r="D545" s="25"/>
      <c r="E545" s="25"/>
      <c r="F545" s="25"/>
      <c r="G545" s="25"/>
      <c r="H545" s="25"/>
      <c r="I545" s="25"/>
      <c r="J545" s="25"/>
      <c r="K545" s="25"/>
      <c r="L545" s="25"/>
      <c r="M545" s="25"/>
      <c r="N545" s="25"/>
      <c r="O545" s="25"/>
      <c r="P545" s="25"/>
      <c r="Q545" s="25"/>
      <c r="R545" s="25"/>
      <c r="S545" s="25"/>
      <c r="T545" s="25"/>
      <c r="U545" s="25"/>
      <c r="V545" s="25"/>
      <c r="W545" s="55">
        <f>X545+Y545+Z545+AA545</f>
        <v>450</v>
      </c>
      <c r="X545" s="55">
        <f>SUM(X546)</f>
        <v>0</v>
      </c>
      <c r="Y545" s="55">
        <f>SUM(Y546)</f>
        <v>450</v>
      </c>
      <c r="Z545" s="55">
        <f>SUM(Z546)</f>
        <v>0</v>
      </c>
      <c r="AA545" s="55">
        <f>SUM(AA546)</f>
        <v>0</v>
      </c>
      <c r="AB545" s="25"/>
      <c r="AC545" s="25"/>
      <c r="AD545" s="25"/>
      <c r="AE545" s="25"/>
      <c r="AF545" s="25"/>
      <c r="AG545" s="25"/>
      <c r="AH545" s="25"/>
      <c r="AI545" s="25"/>
      <c r="AJ545" s="25"/>
    </row>
    <row r="546" s="12" customFormat="1" ht="59" customHeight="1" spans="1:38">
      <c r="A546" s="27">
        <v>446</v>
      </c>
      <c r="B546" s="27"/>
      <c r="C546" s="32" t="s">
        <v>3454</v>
      </c>
      <c r="D546" s="32" t="s">
        <v>3455</v>
      </c>
      <c r="E546" s="32" t="s">
        <v>524</v>
      </c>
      <c r="F546" s="32" t="s">
        <v>663</v>
      </c>
      <c r="G546" s="32" t="s">
        <v>3456</v>
      </c>
      <c r="H546" s="32" t="s">
        <v>3457</v>
      </c>
      <c r="I546" s="32" t="s">
        <v>3458</v>
      </c>
      <c r="J546" s="32" t="s">
        <v>3459</v>
      </c>
      <c r="K546" s="32"/>
      <c r="L546" s="32" t="s">
        <v>3460</v>
      </c>
      <c r="M546" s="32" t="s">
        <v>3461</v>
      </c>
      <c r="N546" s="32" t="s">
        <v>3462</v>
      </c>
      <c r="O546" s="32" t="s">
        <v>3463</v>
      </c>
      <c r="P546" s="32" t="s">
        <v>3464</v>
      </c>
      <c r="Q546" s="32">
        <v>1</v>
      </c>
      <c r="R546" s="32" t="s">
        <v>3465</v>
      </c>
      <c r="S546" s="32" t="s">
        <v>3466</v>
      </c>
      <c r="T546" s="32" t="s">
        <v>3467</v>
      </c>
      <c r="U546" s="159">
        <v>15719265099</v>
      </c>
      <c r="V546" s="27" t="s">
        <v>134</v>
      </c>
      <c r="W546" s="59">
        <f>SUM(X546:AA546)</f>
        <v>450</v>
      </c>
      <c r="X546" s="85"/>
      <c r="Y546" s="85">
        <v>450</v>
      </c>
      <c r="Z546" s="85"/>
      <c r="AA546" s="85"/>
      <c r="AB546" s="32">
        <v>23963</v>
      </c>
      <c r="AC546" s="32">
        <v>385</v>
      </c>
      <c r="AD546" s="32" t="s">
        <v>109</v>
      </c>
      <c r="AE546" s="32" t="s">
        <v>109</v>
      </c>
      <c r="AF546" s="32" t="s">
        <v>109</v>
      </c>
      <c r="AG546" s="32" t="s">
        <v>109</v>
      </c>
      <c r="AH546" s="32"/>
      <c r="AI546" s="32" t="s">
        <v>109</v>
      </c>
      <c r="AJ546" s="32"/>
      <c r="AL546" s="12" t="s">
        <v>3465</v>
      </c>
    </row>
  </sheetData>
  <mergeCells count="39">
    <mergeCell ref="A1:B1"/>
    <mergeCell ref="C1:D1"/>
    <mergeCell ref="A2:AJ2"/>
    <mergeCell ref="I3:Q3"/>
    <mergeCell ref="W3:AA3"/>
    <mergeCell ref="AB3:AC3"/>
    <mergeCell ref="AG3:AH3"/>
    <mergeCell ref="AI3:AJ3"/>
    <mergeCell ref="J4:M4"/>
    <mergeCell ref="N4:P4"/>
    <mergeCell ref="X4:Z4"/>
    <mergeCell ref="A3:A5"/>
    <mergeCell ref="B3:B5"/>
    <mergeCell ref="C3:C5"/>
    <mergeCell ref="D3:D5"/>
    <mergeCell ref="E3:E5"/>
    <mergeCell ref="F3:F5"/>
    <mergeCell ref="G3:G5"/>
    <mergeCell ref="H3:H5"/>
    <mergeCell ref="I4:I5"/>
    <mergeCell ref="Q4:Q5"/>
    <mergeCell ref="R3:R5"/>
    <mergeCell ref="S3:S5"/>
    <mergeCell ref="T3:T5"/>
    <mergeCell ref="U3:U5"/>
    <mergeCell ref="V3:V5"/>
    <mergeCell ref="W4:W5"/>
    <mergeCell ref="AA4:AA5"/>
    <mergeCell ref="AB4:AB5"/>
    <mergeCell ref="AC4:AC5"/>
    <mergeCell ref="AD3:AD5"/>
    <mergeCell ref="AE3:AE5"/>
    <mergeCell ref="AF3:AF5"/>
    <mergeCell ref="AG4:AG5"/>
    <mergeCell ref="AH4:AH5"/>
    <mergeCell ref="AI4:AI5"/>
    <mergeCell ref="AJ4:AJ5"/>
    <mergeCell ref="AK1:AK5"/>
    <mergeCell ref="AL1:AL5"/>
  </mergeCells>
  <dataValidations count="3">
    <dataValidation type="list" allowBlank="1" showInputMessage="1" showErrorMessage="1" sqref="Y213">
      <formula1>#REF!</formula1>
    </dataValidation>
    <dataValidation type="list" allowBlank="1" showInputMessage="1" showErrorMessage="1" sqref="Z213:AC213">
      <formula1>$AK$5:$AK$6</formula1>
    </dataValidation>
    <dataValidation type="list" allowBlank="1" showInputMessage="1" showErrorMessage="1" sqref="E546">
      <formula1>INDIRECT(#REF!)</formula1>
    </dataValidation>
  </dataValidations>
  <printOptions horizontalCentered="1"/>
  <pageMargins left="0.275" right="0.551181102362205" top="0.984251968503937" bottom="0.629861111111111" header="0.511811023622047" footer="0.511811023622047"/>
  <pageSetup paperSize="8" scale="80" firstPageNumber="11" orientation="landscape" useFirstPageNumber="1"/>
  <headerFooter>
    <oddFooter>&amp;C－&amp;P－</oddFooter>
  </headerFooter>
  <ignoredErrors>
    <ignoredError sqref="W265" formula="1" formulaRange="1"/>
    <ignoredError sqref="W490:W501 Y495:Y501 W502:X503 AA492:AA503 W509:AA528 W529:Z529 W530:AA546 W470:AA489 Y490:AA490 Y492:Y493 W447:AA468 W262:AA262 Y242:AA261 W242:W261 W240 W203:AA226 W227:X227 Z227:AA227 W228:AA239 W202 W12:AA201 W433:AA438 Y432:AA432 W432 W340:AA431 Y339:AA339 W339 W266:AA338 W441:AA445 X265:AA265" formulaRange="1"/>
  </ignoredError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8"/>
  <sheetViews>
    <sheetView workbookViewId="0">
      <selection activeCell="J8" sqref="J8"/>
    </sheetView>
  </sheetViews>
  <sheetFormatPr defaultColWidth="9" defaultRowHeight="14.25" outlineLevelRow="7"/>
  <cols>
    <col min="1" max="1" width="9" style="1"/>
    <col min="2" max="14" width="12.5833333333333" style="1" customWidth="1"/>
    <col min="15" max="16384" width="9" style="1"/>
  </cols>
  <sheetData>
    <row r="1" spans="1:14">
      <c r="A1" s="1">
        <v>1</v>
      </c>
      <c r="B1" s="1">
        <v>1</v>
      </c>
      <c r="C1" s="1">
        <v>2</v>
      </c>
      <c r="D1" s="1">
        <v>3</v>
      </c>
      <c r="E1" s="1">
        <v>4</v>
      </c>
      <c r="F1" s="1">
        <v>5</v>
      </c>
      <c r="G1" s="1">
        <v>6</v>
      </c>
      <c r="H1" s="1">
        <v>7</v>
      </c>
      <c r="I1" s="1">
        <v>8</v>
      </c>
      <c r="J1" s="1">
        <v>9</v>
      </c>
      <c r="K1" s="1">
        <v>10</v>
      </c>
      <c r="L1" s="1">
        <v>11</v>
      </c>
      <c r="M1" s="1">
        <v>12</v>
      </c>
      <c r="N1" s="1">
        <v>13</v>
      </c>
    </row>
    <row r="2" ht="59.15" customHeight="1" spans="1:14">
      <c r="A2" s="2" t="s">
        <v>3</v>
      </c>
      <c r="B2" s="3" t="s">
        <v>3468</v>
      </c>
      <c r="C2" s="3" t="s">
        <v>3469</v>
      </c>
      <c r="D2" s="3" t="s">
        <v>3470</v>
      </c>
      <c r="E2" s="3" t="s">
        <v>3471</v>
      </c>
      <c r="F2" s="3" t="s">
        <v>3472</v>
      </c>
      <c r="G2" s="3" t="s">
        <v>3473</v>
      </c>
      <c r="H2" s="3" t="s">
        <v>3474</v>
      </c>
      <c r="I2" s="3" t="s">
        <v>3475</v>
      </c>
      <c r="J2" s="3" t="s">
        <v>3476</v>
      </c>
      <c r="K2" s="3" t="s">
        <v>3477</v>
      </c>
      <c r="L2" s="3" t="s">
        <v>3478</v>
      </c>
      <c r="M2" s="3" t="s">
        <v>3479</v>
      </c>
      <c r="N2" s="3" t="s">
        <v>41</v>
      </c>
    </row>
    <row r="3" ht="59.15" customHeight="1" spans="1:14">
      <c r="A3" s="4" t="s">
        <v>3480</v>
      </c>
      <c r="B3" s="3" t="s">
        <v>3481</v>
      </c>
      <c r="C3" s="3" t="s">
        <v>3482</v>
      </c>
      <c r="D3" s="3" t="s">
        <v>3483</v>
      </c>
      <c r="E3" s="3" t="s">
        <v>3471</v>
      </c>
      <c r="F3" s="3" t="s">
        <v>3484</v>
      </c>
      <c r="G3" s="3" t="s">
        <v>3485</v>
      </c>
      <c r="H3" s="3" t="s">
        <v>3474</v>
      </c>
      <c r="I3" s="3" t="s">
        <v>3486</v>
      </c>
      <c r="J3" s="3" t="s">
        <v>3487</v>
      </c>
      <c r="K3" s="3" t="s">
        <v>3488</v>
      </c>
      <c r="L3" s="3" t="s">
        <v>3489</v>
      </c>
      <c r="M3" s="3" t="s">
        <v>3490</v>
      </c>
      <c r="N3" s="3" t="s">
        <v>41</v>
      </c>
    </row>
    <row r="4" ht="59.15" customHeight="1" spans="1:14">
      <c r="A4" s="5"/>
      <c r="B4" s="3" t="s">
        <v>3491</v>
      </c>
      <c r="C4" s="3" t="s">
        <v>3492</v>
      </c>
      <c r="D4" s="3" t="s">
        <v>3493</v>
      </c>
      <c r="E4" s="3"/>
      <c r="F4" s="3" t="s">
        <v>3494</v>
      </c>
      <c r="G4" s="3" t="s">
        <v>3495</v>
      </c>
      <c r="H4" s="3"/>
      <c r="I4" s="3" t="s">
        <v>3496</v>
      </c>
      <c r="J4" s="3" t="s">
        <v>3497</v>
      </c>
      <c r="K4" s="3" t="s">
        <v>3498</v>
      </c>
      <c r="L4" s="3" t="s">
        <v>3499</v>
      </c>
      <c r="M4" s="3" t="s">
        <v>3500</v>
      </c>
      <c r="N4" s="3"/>
    </row>
    <row r="5" ht="59.15" customHeight="1" spans="1:14">
      <c r="A5" s="5"/>
      <c r="B5" s="3" t="s">
        <v>3501</v>
      </c>
      <c r="C5" s="3" t="s">
        <v>3502</v>
      </c>
      <c r="D5" s="3"/>
      <c r="E5" s="3"/>
      <c r="F5" s="3" t="s">
        <v>3503</v>
      </c>
      <c r="G5" s="3" t="s">
        <v>3504</v>
      </c>
      <c r="H5" s="3"/>
      <c r="I5" s="3" t="s">
        <v>3505</v>
      </c>
      <c r="J5" s="3" t="s">
        <v>3506</v>
      </c>
      <c r="K5" s="3" t="s">
        <v>3507</v>
      </c>
      <c r="L5" s="3" t="s">
        <v>3508</v>
      </c>
      <c r="M5" s="3" t="s">
        <v>3509</v>
      </c>
      <c r="N5" s="3"/>
    </row>
    <row r="6" ht="59.15" customHeight="1" spans="1:14">
      <c r="A6" s="5"/>
      <c r="B6" s="3" t="s">
        <v>3510</v>
      </c>
      <c r="C6" s="3" t="s">
        <v>3511</v>
      </c>
      <c r="D6" s="3"/>
      <c r="E6" s="3"/>
      <c r="F6" s="3" t="s">
        <v>3512</v>
      </c>
      <c r="G6" s="3" t="s">
        <v>3513</v>
      </c>
      <c r="H6" s="3"/>
      <c r="I6" s="3" t="s">
        <v>3514</v>
      </c>
      <c r="J6" s="3"/>
      <c r="K6" s="3" t="s">
        <v>3515</v>
      </c>
      <c r="L6" s="3" t="s">
        <v>3516</v>
      </c>
      <c r="M6" s="3" t="s">
        <v>3517</v>
      </c>
      <c r="N6" s="3"/>
    </row>
    <row r="7" ht="59.15" customHeight="1" spans="1:14">
      <c r="A7" s="5"/>
      <c r="B7" s="3" t="s">
        <v>43</v>
      </c>
      <c r="C7" s="3"/>
      <c r="D7" s="3"/>
      <c r="E7" s="3"/>
      <c r="F7" s="3"/>
      <c r="G7" s="3" t="s">
        <v>3518</v>
      </c>
      <c r="H7" s="3"/>
      <c r="I7" s="3" t="s">
        <v>43</v>
      </c>
      <c r="J7" s="3"/>
      <c r="K7" s="3" t="s">
        <v>3519</v>
      </c>
      <c r="L7" s="3" t="s">
        <v>3520</v>
      </c>
      <c r="M7" s="3"/>
      <c r="N7" s="3"/>
    </row>
    <row r="8" ht="59.15" customHeight="1" spans="1:14">
      <c r="A8" s="6"/>
      <c r="B8" s="3"/>
      <c r="C8" s="3"/>
      <c r="D8" s="3"/>
      <c r="E8" s="3"/>
      <c r="F8" s="3"/>
      <c r="G8" s="3" t="s">
        <v>3521</v>
      </c>
      <c r="H8" s="3"/>
      <c r="I8" s="3"/>
      <c r="J8" s="3"/>
      <c r="K8" s="3"/>
      <c r="L8" s="3" t="s">
        <v>43</v>
      </c>
      <c r="M8" s="3"/>
      <c r="N8" s="3"/>
    </row>
  </sheetData>
  <mergeCells count="1">
    <mergeCell ref="A3:A8"/>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汇总表</vt:lpstr>
      <vt:lpstr>项目库明细表</vt:lpstr>
      <vt:lpstr>勿删除（项目类型）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张坤</cp:lastModifiedBy>
  <dcterms:created xsi:type="dcterms:W3CDTF">2019-07-15T01:46:00Z</dcterms:created>
  <cp:lastPrinted>2023-08-08T01:46:00Z</cp:lastPrinted>
  <dcterms:modified xsi:type="dcterms:W3CDTF">2024-08-26T03:48:33Z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2B6E6BF3B3C24E099E7F76BFD59E5072_13</vt:lpwstr>
  </property>
</Properties>
</file>